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ประชากรกลางปี2565\"/>
    </mc:Choice>
  </mc:AlternateContent>
  <xr:revisionPtr revIDLastSave="0" documentId="13_ncr:1_{99EFD3B9-1630-488F-A0AF-26AA13881F8B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รวมประเทศ" sheetId="2" r:id="rId1"/>
    <sheet name="รวมภาค" sheetId="4" r:id="rId2"/>
    <sheet name="ประชากรกลางปี 2565 รายจังหวัด" sheetId="6" r:id="rId3"/>
    <sheet name="แยกภาค" sheetId="7" r:id="rId4"/>
    <sheet name="รวมเขต" sheetId="8" r:id="rId5"/>
    <sheet name="เขต1" sheetId="9" r:id="rId6"/>
    <sheet name="เขต2" sheetId="10" r:id="rId7"/>
    <sheet name="เขต3" sheetId="11" r:id="rId8"/>
    <sheet name="เขต4" sheetId="12" r:id="rId9"/>
    <sheet name="เขต5" sheetId="13" r:id="rId10"/>
    <sheet name="เขต6" sheetId="14" r:id="rId11"/>
    <sheet name="เขต7" sheetId="15" r:id="rId12"/>
    <sheet name="เขต8" sheetId="16" r:id="rId13"/>
    <sheet name="เขต9" sheetId="17" r:id="rId14"/>
    <sheet name="เขต10" sheetId="18" r:id="rId15"/>
    <sheet name="เขต11" sheetId="19" r:id="rId16"/>
    <sheet name="เขต12" sheetId="20" r:id="rId17"/>
    <sheet name="กทม" sheetId="21" r:id="rId18"/>
  </sheets>
  <definedNames>
    <definedName name="_xlnm.Print_Area" localSheetId="17">กทม!$A$1:$G$30</definedName>
    <definedName name="_xlnm.Print_Area" localSheetId="5">เขต1!$A$1:$J$88</definedName>
    <definedName name="_xlnm.Print_Area" localSheetId="2">'ประชากรกลางปี 2565 รายจังหวัด'!$A$1:$F$97</definedName>
    <definedName name="_xlnm.Print_Area" localSheetId="4">รวมเขต!$A$1:$K$140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6" l="1"/>
  <c r="E54" i="14"/>
  <c r="G7" i="10"/>
  <c r="D120" i="4" l="1"/>
  <c r="C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D98" i="4"/>
  <c r="C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D58" i="4"/>
  <c r="C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D21" i="4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9" i="2"/>
  <c r="C9" i="2"/>
  <c r="E5" i="2"/>
  <c r="E6" i="2"/>
  <c r="E7" i="2"/>
  <c r="E8" i="2"/>
  <c r="E4" i="2"/>
  <c r="E9" i="2" l="1"/>
  <c r="E120" i="4"/>
  <c r="E21" i="4"/>
  <c r="E58" i="4"/>
  <c r="E98" i="4"/>
  <c r="C27" i="21"/>
  <c r="B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F82" i="20"/>
  <c r="E82" i="20"/>
  <c r="C82" i="20"/>
  <c r="B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I54" i="20"/>
  <c r="H54" i="20"/>
  <c r="F54" i="20"/>
  <c r="E54" i="20"/>
  <c r="C54" i="20"/>
  <c r="B54" i="20"/>
  <c r="J53" i="20"/>
  <c r="G53" i="20"/>
  <c r="D53" i="20"/>
  <c r="J52" i="20"/>
  <c r="G52" i="20"/>
  <c r="D52" i="20"/>
  <c r="J51" i="20"/>
  <c r="G51" i="20"/>
  <c r="D51" i="20"/>
  <c r="J50" i="20"/>
  <c r="G50" i="20"/>
  <c r="D50" i="20"/>
  <c r="J49" i="20"/>
  <c r="G49" i="20"/>
  <c r="D49" i="20"/>
  <c r="J48" i="20"/>
  <c r="G48" i="20"/>
  <c r="D48" i="20"/>
  <c r="J47" i="20"/>
  <c r="G47" i="20"/>
  <c r="D47" i="20"/>
  <c r="J46" i="20"/>
  <c r="G46" i="20"/>
  <c r="D46" i="20"/>
  <c r="J45" i="20"/>
  <c r="G45" i="20"/>
  <c r="D45" i="20"/>
  <c r="J44" i="20"/>
  <c r="G44" i="20"/>
  <c r="D44" i="20"/>
  <c r="J43" i="20"/>
  <c r="G43" i="20"/>
  <c r="D43" i="20"/>
  <c r="J42" i="20"/>
  <c r="G42" i="20"/>
  <c r="D42" i="20"/>
  <c r="J41" i="20"/>
  <c r="G41" i="20"/>
  <c r="D41" i="20"/>
  <c r="J40" i="20"/>
  <c r="G40" i="20"/>
  <c r="D40" i="20"/>
  <c r="J39" i="20"/>
  <c r="G39" i="20"/>
  <c r="D39" i="20"/>
  <c r="J38" i="20"/>
  <c r="G38" i="20"/>
  <c r="D38" i="20"/>
  <c r="J37" i="20"/>
  <c r="G37" i="20"/>
  <c r="D37" i="20"/>
  <c r="J36" i="20"/>
  <c r="G36" i="20"/>
  <c r="D36" i="20"/>
  <c r="J35" i="20"/>
  <c r="G35" i="20"/>
  <c r="D35" i="20"/>
  <c r="J34" i="20"/>
  <c r="G34" i="20"/>
  <c r="D34" i="20"/>
  <c r="J33" i="20"/>
  <c r="G33" i="20"/>
  <c r="D33" i="20"/>
  <c r="J32" i="20"/>
  <c r="G32" i="20"/>
  <c r="D32" i="20"/>
  <c r="I26" i="20"/>
  <c r="H26" i="20"/>
  <c r="F26" i="20"/>
  <c r="E26" i="20"/>
  <c r="J25" i="20"/>
  <c r="G25" i="20"/>
  <c r="C25" i="20"/>
  <c r="B25" i="20"/>
  <c r="J24" i="20"/>
  <c r="G24" i="20"/>
  <c r="C24" i="20"/>
  <c r="B24" i="20"/>
  <c r="J23" i="20"/>
  <c r="G23" i="20"/>
  <c r="C23" i="20"/>
  <c r="B23" i="20"/>
  <c r="J22" i="20"/>
  <c r="G22" i="20"/>
  <c r="C22" i="20"/>
  <c r="B22" i="20"/>
  <c r="J21" i="20"/>
  <c r="G21" i="20"/>
  <c r="C21" i="20"/>
  <c r="B21" i="20"/>
  <c r="J20" i="20"/>
  <c r="G20" i="20"/>
  <c r="C20" i="20"/>
  <c r="B20" i="20"/>
  <c r="J19" i="20"/>
  <c r="G19" i="20"/>
  <c r="C19" i="20"/>
  <c r="B19" i="20"/>
  <c r="J18" i="20"/>
  <c r="G18" i="20"/>
  <c r="C18" i="20"/>
  <c r="B18" i="20"/>
  <c r="J17" i="20"/>
  <c r="G17" i="20"/>
  <c r="C17" i="20"/>
  <c r="B17" i="20"/>
  <c r="J16" i="20"/>
  <c r="G16" i="20"/>
  <c r="C16" i="20"/>
  <c r="B16" i="20"/>
  <c r="J15" i="20"/>
  <c r="G15" i="20"/>
  <c r="C15" i="20"/>
  <c r="B15" i="20"/>
  <c r="J14" i="20"/>
  <c r="G14" i="20"/>
  <c r="C14" i="20"/>
  <c r="B14" i="20"/>
  <c r="J13" i="20"/>
  <c r="G13" i="20"/>
  <c r="C13" i="20"/>
  <c r="B13" i="20"/>
  <c r="J12" i="20"/>
  <c r="G12" i="20"/>
  <c r="C12" i="20"/>
  <c r="B12" i="20"/>
  <c r="J11" i="20"/>
  <c r="G11" i="20"/>
  <c r="C11" i="20"/>
  <c r="B11" i="20"/>
  <c r="J10" i="20"/>
  <c r="G10" i="20"/>
  <c r="C10" i="20"/>
  <c r="B10" i="20"/>
  <c r="J9" i="20"/>
  <c r="G9" i="20"/>
  <c r="C9" i="20"/>
  <c r="B9" i="20"/>
  <c r="J8" i="20"/>
  <c r="G8" i="20"/>
  <c r="C8" i="20"/>
  <c r="B8" i="20"/>
  <c r="J7" i="20"/>
  <c r="G7" i="20"/>
  <c r="C7" i="20"/>
  <c r="B7" i="20"/>
  <c r="J6" i="20"/>
  <c r="G6" i="20"/>
  <c r="C6" i="20"/>
  <c r="B6" i="20"/>
  <c r="J5" i="20"/>
  <c r="G5" i="20"/>
  <c r="C5" i="20"/>
  <c r="B5" i="20"/>
  <c r="J4" i="20"/>
  <c r="G4" i="20"/>
  <c r="C4" i="20"/>
  <c r="B4" i="20"/>
  <c r="F82" i="19"/>
  <c r="E82" i="19"/>
  <c r="C82" i="19"/>
  <c r="B82" i="19"/>
  <c r="G81" i="19"/>
  <c r="D81" i="19"/>
  <c r="G80" i="19"/>
  <c r="D80" i="19"/>
  <c r="G79" i="19"/>
  <c r="D79" i="19"/>
  <c r="G78" i="19"/>
  <c r="D78" i="19"/>
  <c r="G77" i="19"/>
  <c r="D77" i="19"/>
  <c r="G76" i="19"/>
  <c r="D76" i="19"/>
  <c r="G75" i="19"/>
  <c r="D75" i="19"/>
  <c r="G74" i="19"/>
  <c r="D74" i="19"/>
  <c r="G73" i="19"/>
  <c r="D73" i="19"/>
  <c r="G72" i="19"/>
  <c r="D72" i="19"/>
  <c r="G71" i="19"/>
  <c r="D71" i="19"/>
  <c r="G70" i="19"/>
  <c r="D70" i="19"/>
  <c r="G69" i="19"/>
  <c r="D69" i="19"/>
  <c r="G68" i="19"/>
  <c r="D68" i="19"/>
  <c r="G67" i="19"/>
  <c r="D67" i="19"/>
  <c r="G66" i="19"/>
  <c r="D66" i="19"/>
  <c r="G65" i="19"/>
  <c r="D65" i="19"/>
  <c r="G64" i="19"/>
  <c r="D64" i="19"/>
  <c r="G63" i="19"/>
  <c r="D63" i="19"/>
  <c r="G62" i="19"/>
  <c r="D62" i="19"/>
  <c r="G61" i="19"/>
  <c r="D61" i="19"/>
  <c r="G60" i="19"/>
  <c r="D60" i="19"/>
  <c r="I54" i="19"/>
  <c r="H54" i="19"/>
  <c r="F54" i="19"/>
  <c r="E54" i="19"/>
  <c r="C54" i="19"/>
  <c r="B54" i="19"/>
  <c r="J53" i="19"/>
  <c r="G53" i="19"/>
  <c r="D53" i="19"/>
  <c r="J52" i="19"/>
  <c r="G52" i="19"/>
  <c r="D52" i="19"/>
  <c r="J51" i="19"/>
  <c r="G51" i="19"/>
  <c r="D51" i="19"/>
  <c r="J50" i="19"/>
  <c r="G50" i="19"/>
  <c r="D50" i="19"/>
  <c r="J49" i="19"/>
  <c r="G49" i="19"/>
  <c r="D49" i="19"/>
  <c r="J48" i="19"/>
  <c r="G48" i="19"/>
  <c r="D48" i="19"/>
  <c r="J47" i="19"/>
  <c r="G47" i="19"/>
  <c r="D47" i="19"/>
  <c r="J46" i="19"/>
  <c r="G46" i="19"/>
  <c r="D46" i="19"/>
  <c r="J45" i="19"/>
  <c r="G45" i="19"/>
  <c r="D45" i="19"/>
  <c r="J44" i="19"/>
  <c r="G44" i="19"/>
  <c r="D44" i="19"/>
  <c r="J43" i="19"/>
  <c r="G43" i="19"/>
  <c r="D43" i="19"/>
  <c r="J42" i="19"/>
  <c r="G42" i="19"/>
  <c r="D42" i="19"/>
  <c r="J41" i="19"/>
  <c r="G41" i="19"/>
  <c r="D41" i="19"/>
  <c r="J40" i="19"/>
  <c r="G40" i="19"/>
  <c r="D40" i="19"/>
  <c r="J39" i="19"/>
  <c r="G39" i="19"/>
  <c r="D39" i="19"/>
  <c r="J38" i="19"/>
  <c r="G38" i="19"/>
  <c r="D38" i="19"/>
  <c r="J37" i="19"/>
  <c r="G37" i="19"/>
  <c r="D37" i="19"/>
  <c r="J36" i="19"/>
  <c r="G36" i="19"/>
  <c r="D36" i="19"/>
  <c r="J35" i="19"/>
  <c r="G35" i="19"/>
  <c r="D35" i="19"/>
  <c r="J34" i="19"/>
  <c r="G34" i="19"/>
  <c r="D34" i="19"/>
  <c r="J33" i="19"/>
  <c r="G33" i="19"/>
  <c r="D33" i="19"/>
  <c r="J32" i="19"/>
  <c r="G32" i="19"/>
  <c r="D32" i="19"/>
  <c r="I26" i="19"/>
  <c r="H26" i="19"/>
  <c r="F26" i="19"/>
  <c r="E26" i="19"/>
  <c r="J25" i="19"/>
  <c r="G25" i="19"/>
  <c r="C25" i="19"/>
  <c r="B25" i="19"/>
  <c r="J24" i="19"/>
  <c r="G24" i="19"/>
  <c r="C24" i="19"/>
  <c r="B24" i="19"/>
  <c r="J23" i="19"/>
  <c r="G23" i="19"/>
  <c r="C23" i="19"/>
  <c r="B23" i="19"/>
  <c r="J22" i="19"/>
  <c r="G22" i="19"/>
  <c r="C22" i="19"/>
  <c r="B22" i="19"/>
  <c r="J21" i="19"/>
  <c r="G21" i="19"/>
  <c r="C21" i="19"/>
  <c r="B21" i="19"/>
  <c r="J20" i="19"/>
  <c r="G20" i="19"/>
  <c r="C20" i="19"/>
  <c r="B20" i="19"/>
  <c r="J19" i="19"/>
  <c r="G19" i="19"/>
  <c r="C19" i="19"/>
  <c r="B19" i="19"/>
  <c r="J18" i="19"/>
  <c r="G18" i="19"/>
  <c r="C18" i="19"/>
  <c r="B18" i="19"/>
  <c r="J17" i="19"/>
  <c r="G17" i="19"/>
  <c r="C17" i="19"/>
  <c r="B17" i="19"/>
  <c r="J16" i="19"/>
  <c r="G16" i="19"/>
  <c r="C16" i="19"/>
  <c r="B16" i="19"/>
  <c r="J15" i="19"/>
  <c r="G15" i="19"/>
  <c r="C15" i="19"/>
  <c r="B15" i="19"/>
  <c r="J14" i="19"/>
  <c r="G14" i="19"/>
  <c r="C14" i="19"/>
  <c r="B14" i="19"/>
  <c r="J13" i="19"/>
  <c r="G13" i="19"/>
  <c r="C13" i="19"/>
  <c r="B13" i="19"/>
  <c r="J12" i="19"/>
  <c r="G12" i="19"/>
  <c r="C12" i="19"/>
  <c r="B12" i="19"/>
  <c r="J11" i="19"/>
  <c r="G11" i="19"/>
  <c r="C11" i="19"/>
  <c r="B11" i="19"/>
  <c r="J10" i="19"/>
  <c r="G10" i="19"/>
  <c r="C10" i="19"/>
  <c r="B10" i="19"/>
  <c r="J9" i="19"/>
  <c r="G9" i="19"/>
  <c r="C9" i="19"/>
  <c r="B9" i="19"/>
  <c r="J8" i="19"/>
  <c r="G8" i="19"/>
  <c r="C8" i="19"/>
  <c r="B8" i="19"/>
  <c r="J7" i="19"/>
  <c r="G7" i="19"/>
  <c r="C7" i="19"/>
  <c r="B7" i="19"/>
  <c r="J6" i="19"/>
  <c r="G6" i="19"/>
  <c r="C6" i="19"/>
  <c r="B6" i="19"/>
  <c r="J5" i="19"/>
  <c r="G5" i="19"/>
  <c r="C5" i="19"/>
  <c r="B5" i="19"/>
  <c r="J4" i="19"/>
  <c r="G4" i="19"/>
  <c r="C4" i="19"/>
  <c r="B4" i="19"/>
  <c r="I54" i="18"/>
  <c r="H54" i="18"/>
  <c r="F54" i="18"/>
  <c r="E54" i="18"/>
  <c r="C54" i="18"/>
  <c r="B54" i="18"/>
  <c r="J53" i="18"/>
  <c r="G53" i="18"/>
  <c r="D53" i="18"/>
  <c r="J52" i="18"/>
  <c r="G52" i="18"/>
  <c r="D52" i="18"/>
  <c r="J51" i="18"/>
  <c r="G51" i="18"/>
  <c r="D51" i="18"/>
  <c r="J50" i="18"/>
  <c r="G50" i="18"/>
  <c r="D50" i="18"/>
  <c r="J49" i="18"/>
  <c r="G49" i="18"/>
  <c r="D49" i="18"/>
  <c r="J48" i="18"/>
  <c r="G48" i="18"/>
  <c r="D48" i="18"/>
  <c r="J47" i="18"/>
  <c r="G47" i="18"/>
  <c r="D47" i="18"/>
  <c r="J46" i="18"/>
  <c r="G46" i="18"/>
  <c r="D46" i="18"/>
  <c r="J45" i="18"/>
  <c r="G45" i="18"/>
  <c r="D45" i="18"/>
  <c r="J44" i="18"/>
  <c r="G44" i="18"/>
  <c r="D44" i="18"/>
  <c r="J43" i="18"/>
  <c r="G43" i="18"/>
  <c r="D43" i="18"/>
  <c r="J42" i="18"/>
  <c r="G42" i="18"/>
  <c r="D42" i="18"/>
  <c r="J41" i="18"/>
  <c r="G41" i="18"/>
  <c r="D41" i="18"/>
  <c r="J40" i="18"/>
  <c r="G40" i="18"/>
  <c r="D40" i="18"/>
  <c r="J39" i="18"/>
  <c r="G39" i="18"/>
  <c r="D39" i="18"/>
  <c r="J38" i="18"/>
  <c r="G38" i="18"/>
  <c r="D38" i="18"/>
  <c r="J37" i="18"/>
  <c r="G37" i="18"/>
  <c r="D37" i="18"/>
  <c r="J36" i="18"/>
  <c r="G36" i="18"/>
  <c r="D36" i="18"/>
  <c r="J35" i="18"/>
  <c r="G35" i="18"/>
  <c r="D35" i="18"/>
  <c r="J34" i="18"/>
  <c r="G34" i="18"/>
  <c r="D34" i="18"/>
  <c r="J33" i="18"/>
  <c r="G33" i="18"/>
  <c r="D33" i="18"/>
  <c r="J32" i="18"/>
  <c r="G32" i="18"/>
  <c r="D32" i="18"/>
  <c r="I26" i="18"/>
  <c r="H26" i="18"/>
  <c r="F26" i="18"/>
  <c r="E26" i="18"/>
  <c r="J25" i="18"/>
  <c r="G25" i="18"/>
  <c r="C25" i="18"/>
  <c r="B25" i="18"/>
  <c r="J24" i="18"/>
  <c r="G24" i="18"/>
  <c r="C24" i="18"/>
  <c r="B24" i="18"/>
  <c r="J23" i="18"/>
  <c r="G23" i="18"/>
  <c r="C23" i="18"/>
  <c r="B23" i="18"/>
  <c r="J22" i="18"/>
  <c r="G22" i="18"/>
  <c r="C22" i="18"/>
  <c r="B22" i="18"/>
  <c r="J21" i="18"/>
  <c r="G21" i="18"/>
  <c r="C21" i="18"/>
  <c r="B21" i="18"/>
  <c r="J20" i="18"/>
  <c r="G20" i="18"/>
  <c r="D20" i="18" s="1"/>
  <c r="C20" i="18"/>
  <c r="B20" i="18"/>
  <c r="J19" i="18"/>
  <c r="G19" i="18"/>
  <c r="C19" i="18"/>
  <c r="B19" i="18"/>
  <c r="J18" i="18"/>
  <c r="G18" i="18"/>
  <c r="C18" i="18"/>
  <c r="B18" i="18"/>
  <c r="J17" i="18"/>
  <c r="G17" i="18"/>
  <c r="C17" i="18"/>
  <c r="B17" i="18"/>
  <c r="J16" i="18"/>
  <c r="G16" i="18"/>
  <c r="C16" i="18"/>
  <c r="B16" i="18"/>
  <c r="J15" i="18"/>
  <c r="G15" i="18"/>
  <c r="C15" i="18"/>
  <c r="B15" i="18"/>
  <c r="J14" i="18"/>
  <c r="G14" i="18"/>
  <c r="C14" i="18"/>
  <c r="B14" i="18"/>
  <c r="J13" i="18"/>
  <c r="G13" i="18"/>
  <c r="C13" i="18"/>
  <c r="B13" i="18"/>
  <c r="J12" i="18"/>
  <c r="G12" i="18"/>
  <c r="C12" i="18"/>
  <c r="B12" i="18"/>
  <c r="J11" i="18"/>
  <c r="G11" i="18"/>
  <c r="C11" i="18"/>
  <c r="B11" i="18"/>
  <c r="J10" i="18"/>
  <c r="G10" i="18"/>
  <c r="C10" i="18"/>
  <c r="B10" i="18"/>
  <c r="J9" i="18"/>
  <c r="G9" i="18"/>
  <c r="C9" i="18"/>
  <c r="B9" i="18"/>
  <c r="J8" i="18"/>
  <c r="G8" i="18"/>
  <c r="C8" i="18"/>
  <c r="B8" i="18"/>
  <c r="J7" i="18"/>
  <c r="G7" i="18"/>
  <c r="C7" i="18"/>
  <c r="B7" i="18"/>
  <c r="J6" i="18"/>
  <c r="G6" i="18"/>
  <c r="C6" i="18"/>
  <c r="B6" i="18"/>
  <c r="J5" i="18"/>
  <c r="G5" i="18"/>
  <c r="C5" i="18"/>
  <c r="B5" i="18"/>
  <c r="J4" i="18"/>
  <c r="G4" i="18"/>
  <c r="C4" i="18"/>
  <c r="B4" i="18"/>
  <c r="F54" i="17"/>
  <c r="E54" i="17"/>
  <c r="C54" i="17"/>
  <c r="B54" i="17"/>
  <c r="G53" i="17"/>
  <c r="D53" i="17"/>
  <c r="G52" i="17"/>
  <c r="D52" i="17"/>
  <c r="G51" i="17"/>
  <c r="D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G43" i="17"/>
  <c r="D43" i="17"/>
  <c r="G42" i="17"/>
  <c r="D42" i="17"/>
  <c r="G41" i="17"/>
  <c r="D41" i="17"/>
  <c r="G40" i="17"/>
  <c r="D40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I26" i="17"/>
  <c r="H26" i="17"/>
  <c r="F26" i="17"/>
  <c r="E26" i="17"/>
  <c r="J25" i="17"/>
  <c r="G25" i="17"/>
  <c r="C25" i="17"/>
  <c r="B25" i="17"/>
  <c r="J24" i="17"/>
  <c r="G24" i="17"/>
  <c r="C24" i="17"/>
  <c r="B24" i="17"/>
  <c r="J23" i="17"/>
  <c r="G23" i="17"/>
  <c r="C23" i="17"/>
  <c r="B23" i="17"/>
  <c r="J22" i="17"/>
  <c r="G22" i="17"/>
  <c r="C22" i="17"/>
  <c r="B22" i="17"/>
  <c r="J21" i="17"/>
  <c r="G21" i="17"/>
  <c r="C21" i="17"/>
  <c r="B21" i="17"/>
  <c r="J20" i="17"/>
  <c r="G20" i="17"/>
  <c r="C20" i="17"/>
  <c r="B20" i="17"/>
  <c r="J19" i="17"/>
  <c r="G19" i="17"/>
  <c r="C19" i="17"/>
  <c r="B19" i="17"/>
  <c r="J18" i="17"/>
  <c r="G18" i="17"/>
  <c r="C18" i="17"/>
  <c r="B18" i="17"/>
  <c r="J17" i="17"/>
  <c r="G17" i="17"/>
  <c r="C17" i="17"/>
  <c r="B17" i="17"/>
  <c r="J16" i="17"/>
  <c r="G16" i="17"/>
  <c r="C16" i="17"/>
  <c r="B16" i="17"/>
  <c r="J15" i="17"/>
  <c r="G15" i="17"/>
  <c r="C15" i="17"/>
  <c r="B15" i="17"/>
  <c r="J14" i="17"/>
  <c r="G14" i="17"/>
  <c r="C14" i="17"/>
  <c r="B14" i="17"/>
  <c r="J13" i="17"/>
  <c r="G13" i="17"/>
  <c r="C13" i="17"/>
  <c r="B13" i="17"/>
  <c r="J12" i="17"/>
  <c r="G12" i="17"/>
  <c r="C12" i="17"/>
  <c r="B12" i="17"/>
  <c r="J11" i="17"/>
  <c r="G11" i="17"/>
  <c r="C11" i="17"/>
  <c r="B11" i="17"/>
  <c r="J10" i="17"/>
  <c r="G10" i="17"/>
  <c r="C10" i="17"/>
  <c r="B10" i="17"/>
  <c r="J9" i="17"/>
  <c r="G9" i="17"/>
  <c r="C9" i="17"/>
  <c r="B9" i="17"/>
  <c r="J8" i="17"/>
  <c r="G8" i="17"/>
  <c r="C8" i="17"/>
  <c r="B8" i="17"/>
  <c r="J7" i="17"/>
  <c r="G7" i="17"/>
  <c r="C7" i="17"/>
  <c r="B7" i="17"/>
  <c r="J6" i="17"/>
  <c r="G6" i="17"/>
  <c r="C6" i="17"/>
  <c r="B6" i="17"/>
  <c r="J5" i="17"/>
  <c r="G5" i="17"/>
  <c r="C5" i="17"/>
  <c r="B5" i="17"/>
  <c r="J4" i="17"/>
  <c r="G4" i="17"/>
  <c r="C4" i="17"/>
  <c r="B4" i="17"/>
  <c r="F82" i="16"/>
  <c r="E82" i="16"/>
  <c r="C82" i="16"/>
  <c r="B82" i="16"/>
  <c r="G81" i="16"/>
  <c r="D81" i="16"/>
  <c r="G80" i="16"/>
  <c r="D80" i="16"/>
  <c r="G79" i="16"/>
  <c r="G78" i="16"/>
  <c r="D78" i="16"/>
  <c r="G77" i="16"/>
  <c r="D77" i="16"/>
  <c r="G76" i="16"/>
  <c r="D76" i="16"/>
  <c r="G75" i="16"/>
  <c r="D75" i="16"/>
  <c r="G74" i="16"/>
  <c r="D74" i="16"/>
  <c r="G73" i="16"/>
  <c r="D73" i="16"/>
  <c r="G72" i="16"/>
  <c r="D72" i="16"/>
  <c r="G71" i="16"/>
  <c r="D71" i="16"/>
  <c r="G70" i="16"/>
  <c r="D70" i="16"/>
  <c r="G69" i="16"/>
  <c r="D69" i="16"/>
  <c r="G68" i="16"/>
  <c r="D68" i="16"/>
  <c r="G67" i="16"/>
  <c r="D67" i="16"/>
  <c r="G66" i="16"/>
  <c r="D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I54" i="16"/>
  <c r="H54" i="16"/>
  <c r="F54" i="16"/>
  <c r="E54" i="16"/>
  <c r="C54" i="16"/>
  <c r="B54" i="16"/>
  <c r="J53" i="16"/>
  <c r="G53" i="16"/>
  <c r="D53" i="16"/>
  <c r="J52" i="16"/>
  <c r="G52" i="16"/>
  <c r="D52" i="16"/>
  <c r="J51" i="16"/>
  <c r="G51" i="16"/>
  <c r="D51" i="16"/>
  <c r="J50" i="16"/>
  <c r="G50" i="16"/>
  <c r="D50" i="16"/>
  <c r="J49" i="16"/>
  <c r="G49" i="16"/>
  <c r="D49" i="16"/>
  <c r="J48" i="16"/>
  <c r="G48" i="16"/>
  <c r="D48" i="16"/>
  <c r="J47" i="16"/>
  <c r="G47" i="16"/>
  <c r="D47" i="16"/>
  <c r="J46" i="16"/>
  <c r="G46" i="16"/>
  <c r="D46" i="16"/>
  <c r="J45" i="16"/>
  <c r="G45" i="16"/>
  <c r="D45" i="16"/>
  <c r="J44" i="16"/>
  <c r="G44" i="16"/>
  <c r="D44" i="16"/>
  <c r="J43" i="16"/>
  <c r="G43" i="16"/>
  <c r="D43" i="16"/>
  <c r="J42" i="16"/>
  <c r="G42" i="16"/>
  <c r="D42" i="16"/>
  <c r="J41" i="16"/>
  <c r="G41" i="16"/>
  <c r="D41" i="16"/>
  <c r="J40" i="16"/>
  <c r="G40" i="16"/>
  <c r="D40" i="16"/>
  <c r="J39" i="16"/>
  <c r="G39" i="16"/>
  <c r="D39" i="16"/>
  <c r="J38" i="16"/>
  <c r="G38" i="16"/>
  <c r="D38" i="16"/>
  <c r="J37" i="16"/>
  <c r="G37" i="16"/>
  <c r="D37" i="16"/>
  <c r="J36" i="16"/>
  <c r="G36" i="16"/>
  <c r="D36" i="16"/>
  <c r="J35" i="16"/>
  <c r="G35" i="16"/>
  <c r="D35" i="16"/>
  <c r="J34" i="16"/>
  <c r="G34" i="16"/>
  <c r="D34" i="16"/>
  <c r="J33" i="16"/>
  <c r="G33" i="16"/>
  <c r="D33" i="16"/>
  <c r="J32" i="16"/>
  <c r="G32" i="16"/>
  <c r="D32" i="16"/>
  <c r="I26" i="16"/>
  <c r="H26" i="16"/>
  <c r="F26" i="16"/>
  <c r="E26" i="16"/>
  <c r="J25" i="16"/>
  <c r="G25" i="16"/>
  <c r="C25" i="16"/>
  <c r="B25" i="16"/>
  <c r="J24" i="16"/>
  <c r="G24" i="16"/>
  <c r="C24" i="16"/>
  <c r="B24" i="16"/>
  <c r="J23" i="16"/>
  <c r="G23" i="16"/>
  <c r="C23" i="16"/>
  <c r="B23" i="16"/>
  <c r="J22" i="16"/>
  <c r="G22" i="16"/>
  <c r="C22" i="16"/>
  <c r="B22" i="16"/>
  <c r="J21" i="16"/>
  <c r="G21" i="16"/>
  <c r="C21" i="16"/>
  <c r="B21" i="16"/>
  <c r="J20" i="16"/>
  <c r="G20" i="16"/>
  <c r="C20" i="16"/>
  <c r="B20" i="16"/>
  <c r="J19" i="16"/>
  <c r="G19" i="16"/>
  <c r="C19" i="16"/>
  <c r="B19" i="16"/>
  <c r="J18" i="16"/>
  <c r="G18" i="16"/>
  <c r="C18" i="16"/>
  <c r="B18" i="16"/>
  <c r="J17" i="16"/>
  <c r="G17" i="16"/>
  <c r="C17" i="16"/>
  <c r="B17" i="16"/>
  <c r="J16" i="16"/>
  <c r="G16" i="16"/>
  <c r="C16" i="16"/>
  <c r="B16" i="16"/>
  <c r="J15" i="16"/>
  <c r="G15" i="16"/>
  <c r="C15" i="16"/>
  <c r="B15" i="16"/>
  <c r="J14" i="16"/>
  <c r="G14" i="16"/>
  <c r="C14" i="16"/>
  <c r="B14" i="16"/>
  <c r="J13" i="16"/>
  <c r="G13" i="16"/>
  <c r="C13" i="16"/>
  <c r="B13" i="16"/>
  <c r="J12" i="16"/>
  <c r="G12" i="16"/>
  <c r="C12" i="16"/>
  <c r="B12" i="16"/>
  <c r="J11" i="16"/>
  <c r="G11" i="16"/>
  <c r="C11" i="16"/>
  <c r="B11" i="16"/>
  <c r="J10" i="16"/>
  <c r="G10" i="16"/>
  <c r="C10" i="16"/>
  <c r="B10" i="16"/>
  <c r="J9" i="16"/>
  <c r="G9" i="16"/>
  <c r="C9" i="16"/>
  <c r="B9" i="16"/>
  <c r="J8" i="16"/>
  <c r="G8" i="16"/>
  <c r="C8" i="16"/>
  <c r="B8" i="16"/>
  <c r="J7" i="16"/>
  <c r="G7" i="16"/>
  <c r="C7" i="16"/>
  <c r="B7" i="16"/>
  <c r="J6" i="16"/>
  <c r="G6" i="16"/>
  <c r="C6" i="16"/>
  <c r="B6" i="16"/>
  <c r="J5" i="16"/>
  <c r="G5" i="16"/>
  <c r="C5" i="16"/>
  <c r="B5" i="16"/>
  <c r="J4" i="16"/>
  <c r="G4" i="16"/>
  <c r="C4" i="16"/>
  <c r="B4" i="16"/>
  <c r="F54" i="15"/>
  <c r="E54" i="15"/>
  <c r="C54" i="15"/>
  <c r="B54" i="15"/>
  <c r="G53" i="15"/>
  <c r="D53" i="15"/>
  <c r="G52" i="15"/>
  <c r="D52" i="15"/>
  <c r="G51" i="15"/>
  <c r="D51" i="15"/>
  <c r="G50" i="15"/>
  <c r="D50" i="15"/>
  <c r="G49" i="15"/>
  <c r="D49" i="15"/>
  <c r="G48" i="15"/>
  <c r="D48" i="15"/>
  <c r="G47" i="15"/>
  <c r="D47" i="15"/>
  <c r="G46" i="15"/>
  <c r="D46" i="15"/>
  <c r="G45" i="15"/>
  <c r="D45" i="15"/>
  <c r="G44" i="15"/>
  <c r="D44" i="15"/>
  <c r="G43" i="15"/>
  <c r="D43" i="15"/>
  <c r="G42" i="15"/>
  <c r="D42" i="15"/>
  <c r="G41" i="15"/>
  <c r="D41" i="15"/>
  <c r="G40" i="15"/>
  <c r="D40" i="15"/>
  <c r="G39" i="15"/>
  <c r="D39" i="15"/>
  <c r="G38" i="15"/>
  <c r="D38" i="15"/>
  <c r="G37" i="15"/>
  <c r="D37" i="15"/>
  <c r="G36" i="15"/>
  <c r="D36" i="15"/>
  <c r="G35" i="15"/>
  <c r="D35" i="15"/>
  <c r="G34" i="15"/>
  <c r="D34" i="15"/>
  <c r="G33" i="15"/>
  <c r="D33" i="15"/>
  <c r="G32" i="15"/>
  <c r="D32" i="15"/>
  <c r="I26" i="15"/>
  <c r="H26" i="15"/>
  <c r="F26" i="15"/>
  <c r="E26" i="15"/>
  <c r="J25" i="15"/>
  <c r="G25" i="15"/>
  <c r="C25" i="15"/>
  <c r="B25" i="15"/>
  <c r="J24" i="15"/>
  <c r="G24" i="15"/>
  <c r="C24" i="15"/>
  <c r="B24" i="15"/>
  <c r="J23" i="15"/>
  <c r="G23" i="15"/>
  <c r="C23" i="15"/>
  <c r="B23" i="15"/>
  <c r="J22" i="15"/>
  <c r="G22" i="15"/>
  <c r="C22" i="15"/>
  <c r="B22" i="15"/>
  <c r="J21" i="15"/>
  <c r="G21" i="15"/>
  <c r="C21" i="15"/>
  <c r="B21" i="15"/>
  <c r="J20" i="15"/>
  <c r="G20" i="15"/>
  <c r="C20" i="15"/>
  <c r="B20" i="15"/>
  <c r="J19" i="15"/>
  <c r="G19" i="15"/>
  <c r="C19" i="15"/>
  <c r="B19" i="15"/>
  <c r="J18" i="15"/>
  <c r="G18" i="15"/>
  <c r="C18" i="15"/>
  <c r="B18" i="15"/>
  <c r="J17" i="15"/>
  <c r="G17" i="15"/>
  <c r="C17" i="15"/>
  <c r="B17" i="15"/>
  <c r="J16" i="15"/>
  <c r="G16" i="15"/>
  <c r="C16" i="15"/>
  <c r="B16" i="15"/>
  <c r="J15" i="15"/>
  <c r="G15" i="15"/>
  <c r="C15" i="15"/>
  <c r="B15" i="15"/>
  <c r="J14" i="15"/>
  <c r="G14" i="15"/>
  <c r="C14" i="15"/>
  <c r="B14" i="15"/>
  <c r="J13" i="15"/>
  <c r="G13" i="15"/>
  <c r="C13" i="15"/>
  <c r="B13" i="15"/>
  <c r="J12" i="15"/>
  <c r="G12" i="15"/>
  <c r="C12" i="15"/>
  <c r="B12" i="15"/>
  <c r="J11" i="15"/>
  <c r="G11" i="15"/>
  <c r="C11" i="15"/>
  <c r="B11" i="15"/>
  <c r="J10" i="15"/>
  <c r="G10" i="15"/>
  <c r="C10" i="15"/>
  <c r="B10" i="15"/>
  <c r="J9" i="15"/>
  <c r="G9" i="15"/>
  <c r="C9" i="15"/>
  <c r="B9" i="15"/>
  <c r="J8" i="15"/>
  <c r="G8" i="15"/>
  <c r="C8" i="15"/>
  <c r="B8" i="15"/>
  <c r="J7" i="15"/>
  <c r="G7" i="15"/>
  <c r="C7" i="15"/>
  <c r="B7" i="15"/>
  <c r="J6" i="15"/>
  <c r="G6" i="15"/>
  <c r="C6" i="15"/>
  <c r="B6" i="15"/>
  <c r="J5" i="15"/>
  <c r="G5" i="15"/>
  <c r="C5" i="15"/>
  <c r="B5" i="15"/>
  <c r="J4" i="15"/>
  <c r="G4" i="15"/>
  <c r="C4" i="15"/>
  <c r="B4" i="15"/>
  <c r="I82" i="14"/>
  <c r="H82" i="14"/>
  <c r="F82" i="14"/>
  <c r="E82" i="14"/>
  <c r="C82" i="14"/>
  <c r="B82" i="14"/>
  <c r="J81" i="14"/>
  <c r="G81" i="14"/>
  <c r="D81" i="14"/>
  <c r="J80" i="14"/>
  <c r="G80" i="14"/>
  <c r="D80" i="14"/>
  <c r="J79" i="14"/>
  <c r="G79" i="14"/>
  <c r="D79" i="14"/>
  <c r="J78" i="14"/>
  <c r="G78" i="14"/>
  <c r="D78" i="14"/>
  <c r="J77" i="14"/>
  <c r="G77" i="14"/>
  <c r="D77" i="14"/>
  <c r="J76" i="14"/>
  <c r="G76" i="14"/>
  <c r="D76" i="14"/>
  <c r="J75" i="14"/>
  <c r="G75" i="14"/>
  <c r="D75" i="14"/>
  <c r="J74" i="14"/>
  <c r="G74" i="14"/>
  <c r="D74" i="14"/>
  <c r="J73" i="14"/>
  <c r="G73" i="14"/>
  <c r="D73" i="14"/>
  <c r="J72" i="14"/>
  <c r="G72" i="14"/>
  <c r="D72" i="14"/>
  <c r="J71" i="14"/>
  <c r="G71" i="14"/>
  <c r="D71" i="14"/>
  <c r="J70" i="14"/>
  <c r="G70" i="14"/>
  <c r="D70" i="14"/>
  <c r="J69" i="14"/>
  <c r="G69" i="14"/>
  <c r="D69" i="14"/>
  <c r="J68" i="14"/>
  <c r="G68" i="14"/>
  <c r="D68" i="14"/>
  <c r="J67" i="14"/>
  <c r="G67" i="14"/>
  <c r="D67" i="14"/>
  <c r="J66" i="14"/>
  <c r="G66" i="14"/>
  <c r="D66" i="14"/>
  <c r="J65" i="14"/>
  <c r="G65" i="14"/>
  <c r="D65" i="14"/>
  <c r="J64" i="14"/>
  <c r="G64" i="14"/>
  <c r="D64" i="14"/>
  <c r="J63" i="14"/>
  <c r="G63" i="14"/>
  <c r="D63" i="14"/>
  <c r="J62" i="14"/>
  <c r="G62" i="14"/>
  <c r="D62" i="14"/>
  <c r="J61" i="14"/>
  <c r="G61" i="14"/>
  <c r="D61" i="14"/>
  <c r="J60" i="14"/>
  <c r="G60" i="14"/>
  <c r="D60" i="14"/>
  <c r="I54" i="14"/>
  <c r="H54" i="14"/>
  <c r="F54" i="14"/>
  <c r="C54" i="14"/>
  <c r="B54" i="14"/>
  <c r="J53" i="14"/>
  <c r="G53" i="14"/>
  <c r="D53" i="14"/>
  <c r="J52" i="14"/>
  <c r="G52" i="14"/>
  <c r="D52" i="14"/>
  <c r="J51" i="14"/>
  <c r="G51" i="14"/>
  <c r="D51" i="14"/>
  <c r="J50" i="14"/>
  <c r="G50" i="14"/>
  <c r="D50" i="14"/>
  <c r="J49" i="14"/>
  <c r="G49" i="14"/>
  <c r="D49" i="14"/>
  <c r="J48" i="14"/>
  <c r="G48" i="14"/>
  <c r="D48" i="14"/>
  <c r="J47" i="14"/>
  <c r="G47" i="14"/>
  <c r="D47" i="14"/>
  <c r="J46" i="14"/>
  <c r="G46" i="14"/>
  <c r="D46" i="14"/>
  <c r="J45" i="14"/>
  <c r="G45" i="14"/>
  <c r="D45" i="14"/>
  <c r="J44" i="14"/>
  <c r="G44" i="14"/>
  <c r="D44" i="14"/>
  <c r="J43" i="14"/>
  <c r="G43" i="14"/>
  <c r="D43" i="14"/>
  <c r="J42" i="14"/>
  <c r="G42" i="14"/>
  <c r="D42" i="14"/>
  <c r="J41" i="14"/>
  <c r="G41" i="14"/>
  <c r="D41" i="14"/>
  <c r="J40" i="14"/>
  <c r="G40" i="14"/>
  <c r="D40" i="14"/>
  <c r="J39" i="14"/>
  <c r="G39" i="14"/>
  <c r="D39" i="14"/>
  <c r="J38" i="14"/>
  <c r="G38" i="14"/>
  <c r="D38" i="14"/>
  <c r="J37" i="14"/>
  <c r="G37" i="14"/>
  <c r="D37" i="14"/>
  <c r="J36" i="14"/>
  <c r="G36" i="14"/>
  <c r="D36" i="14"/>
  <c r="J35" i="14"/>
  <c r="G35" i="14"/>
  <c r="D35" i="14"/>
  <c r="J34" i="14"/>
  <c r="G34" i="14"/>
  <c r="D34" i="14"/>
  <c r="J33" i="14"/>
  <c r="G33" i="14"/>
  <c r="D33" i="14"/>
  <c r="J32" i="14"/>
  <c r="G32" i="14"/>
  <c r="D32" i="14"/>
  <c r="I26" i="14"/>
  <c r="H26" i="14"/>
  <c r="F26" i="14"/>
  <c r="E26" i="14"/>
  <c r="J25" i="14"/>
  <c r="G25" i="14"/>
  <c r="C25" i="14"/>
  <c r="B25" i="14"/>
  <c r="J24" i="14"/>
  <c r="G24" i="14"/>
  <c r="C24" i="14"/>
  <c r="B24" i="14"/>
  <c r="J23" i="14"/>
  <c r="G23" i="14"/>
  <c r="C23" i="14"/>
  <c r="B23" i="14"/>
  <c r="J22" i="14"/>
  <c r="G22" i="14"/>
  <c r="C22" i="14"/>
  <c r="B22" i="14"/>
  <c r="J21" i="14"/>
  <c r="G21" i="14"/>
  <c r="C21" i="14"/>
  <c r="B21" i="14"/>
  <c r="J20" i="14"/>
  <c r="G20" i="14"/>
  <c r="C20" i="14"/>
  <c r="B20" i="14"/>
  <c r="J19" i="14"/>
  <c r="G19" i="14"/>
  <c r="C19" i="14"/>
  <c r="B19" i="14"/>
  <c r="J18" i="14"/>
  <c r="G18" i="14"/>
  <c r="C18" i="14"/>
  <c r="B18" i="14"/>
  <c r="J17" i="14"/>
  <c r="G17" i="14"/>
  <c r="C17" i="14"/>
  <c r="B17" i="14"/>
  <c r="J16" i="14"/>
  <c r="G16" i="14"/>
  <c r="C16" i="14"/>
  <c r="B16" i="14"/>
  <c r="J15" i="14"/>
  <c r="G15" i="14"/>
  <c r="C15" i="14"/>
  <c r="B15" i="14"/>
  <c r="J14" i="14"/>
  <c r="G14" i="14"/>
  <c r="C14" i="14"/>
  <c r="B14" i="14"/>
  <c r="J13" i="14"/>
  <c r="G13" i="14"/>
  <c r="C13" i="14"/>
  <c r="B13" i="14"/>
  <c r="J12" i="14"/>
  <c r="G12" i="14"/>
  <c r="C12" i="14"/>
  <c r="B12" i="14"/>
  <c r="J11" i="14"/>
  <c r="G11" i="14"/>
  <c r="C11" i="14"/>
  <c r="B11" i="14"/>
  <c r="J10" i="14"/>
  <c r="G10" i="14"/>
  <c r="C10" i="14"/>
  <c r="B10" i="14"/>
  <c r="J9" i="14"/>
  <c r="G9" i="14"/>
  <c r="C9" i="14"/>
  <c r="B9" i="14"/>
  <c r="J8" i="14"/>
  <c r="G8" i="14"/>
  <c r="C8" i="14"/>
  <c r="B8" i="14"/>
  <c r="J7" i="14"/>
  <c r="G7" i="14"/>
  <c r="C7" i="14"/>
  <c r="B7" i="14"/>
  <c r="J6" i="14"/>
  <c r="G6" i="14"/>
  <c r="C6" i="14"/>
  <c r="B6" i="14"/>
  <c r="J5" i="14"/>
  <c r="G5" i="14"/>
  <c r="C5" i="14"/>
  <c r="B5" i="14"/>
  <c r="J4" i="14"/>
  <c r="G4" i="14"/>
  <c r="C4" i="14"/>
  <c r="B4" i="14"/>
  <c r="I82" i="13"/>
  <c r="H82" i="13"/>
  <c r="F82" i="13"/>
  <c r="E82" i="13"/>
  <c r="C82" i="13"/>
  <c r="B82" i="13"/>
  <c r="J81" i="13"/>
  <c r="G81" i="13"/>
  <c r="D81" i="13"/>
  <c r="J80" i="13"/>
  <c r="G80" i="13"/>
  <c r="D80" i="13"/>
  <c r="J79" i="13"/>
  <c r="G79" i="13"/>
  <c r="D79" i="13"/>
  <c r="J78" i="13"/>
  <c r="G78" i="13"/>
  <c r="D78" i="13"/>
  <c r="J77" i="13"/>
  <c r="G77" i="13"/>
  <c r="D77" i="13"/>
  <c r="J76" i="13"/>
  <c r="G76" i="13"/>
  <c r="D76" i="13"/>
  <c r="J75" i="13"/>
  <c r="G75" i="13"/>
  <c r="D75" i="13"/>
  <c r="J74" i="13"/>
  <c r="G74" i="13"/>
  <c r="D74" i="13"/>
  <c r="J73" i="13"/>
  <c r="G73" i="13"/>
  <c r="D73" i="13"/>
  <c r="J72" i="13"/>
  <c r="G72" i="13"/>
  <c r="D72" i="13"/>
  <c r="J71" i="13"/>
  <c r="G71" i="13"/>
  <c r="D71" i="13"/>
  <c r="J70" i="13"/>
  <c r="G70" i="13"/>
  <c r="D70" i="13"/>
  <c r="J69" i="13"/>
  <c r="G69" i="13"/>
  <c r="D69" i="13"/>
  <c r="J68" i="13"/>
  <c r="G68" i="13"/>
  <c r="D68" i="13"/>
  <c r="J67" i="13"/>
  <c r="G67" i="13"/>
  <c r="D67" i="13"/>
  <c r="J66" i="13"/>
  <c r="G66" i="13"/>
  <c r="D66" i="13"/>
  <c r="J65" i="13"/>
  <c r="G65" i="13"/>
  <c r="D65" i="13"/>
  <c r="J64" i="13"/>
  <c r="G64" i="13"/>
  <c r="D64" i="13"/>
  <c r="J63" i="13"/>
  <c r="G63" i="13"/>
  <c r="D63" i="13"/>
  <c r="J62" i="13"/>
  <c r="G62" i="13"/>
  <c r="D62" i="13"/>
  <c r="J61" i="13"/>
  <c r="G61" i="13"/>
  <c r="D61" i="13"/>
  <c r="J60" i="13"/>
  <c r="G60" i="13"/>
  <c r="D60" i="13"/>
  <c r="I54" i="13"/>
  <c r="H54" i="13"/>
  <c r="F54" i="13"/>
  <c r="E54" i="13"/>
  <c r="C54" i="13"/>
  <c r="B54" i="13"/>
  <c r="J53" i="13"/>
  <c r="G53" i="13"/>
  <c r="D53" i="13"/>
  <c r="J52" i="13"/>
  <c r="G52" i="13"/>
  <c r="D52" i="13"/>
  <c r="J51" i="13"/>
  <c r="G51" i="13"/>
  <c r="D51" i="13"/>
  <c r="J50" i="13"/>
  <c r="G50" i="13"/>
  <c r="D50" i="13"/>
  <c r="J49" i="13"/>
  <c r="G49" i="13"/>
  <c r="D49" i="13"/>
  <c r="J48" i="13"/>
  <c r="G48" i="13"/>
  <c r="D48" i="13"/>
  <c r="J47" i="13"/>
  <c r="G47" i="13"/>
  <c r="D47" i="13"/>
  <c r="J46" i="13"/>
  <c r="G46" i="13"/>
  <c r="D46" i="13"/>
  <c r="J45" i="13"/>
  <c r="G45" i="13"/>
  <c r="D45" i="13"/>
  <c r="J44" i="13"/>
  <c r="G44" i="13"/>
  <c r="D44" i="13"/>
  <c r="J43" i="13"/>
  <c r="G43" i="13"/>
  <c r="D43" i="13"/>
  <c r="J42" i="13"/>
  <c r="G42" i="13"/>
  <c r="D42" i="13"/>
  <c r="J41" i="13"/>
  <c r="G41" i="13"/>
  <c r="D41" i="13"/>
  <c r="J40" i="13"/>
  <c r="G40" i="13"/>
  <c r="D40" i="13"/>
  <c r="J39" i="13"/>
  <c r="G39" i="13"/>
  <c r="D39" i="13"/>
  <c r="J38" i="13"/>
  <c r="G38" i="13"/>
  <c r="D38" i="13"/>
  <c r="J37" i="13"/>
  <c r="G37" i="13"/>
  <c r="D37" i="13"/>
  <c r="J36" i="13"/>
  <c r="G36" i="13"/>
  <c r="D36" i="13"/>
  <c r="J35" i="13"/>
  <c r="G35" i="13"/>
  <c r="D35" i="13"/>
  <c r="J34" i="13"/>
  <c r="G34" i="13"/>
  <c r="D34" i="13"/>
  <c r="J33" i="13"/>
  <c r="G33" i="13"/>
  <c r="D33" i="13"/>
  <c r="J32" i="13"/>
  <c r="G32" i="13"/>
  <c r="D32" i="13"/>
  <c r="I26" i="13"/>
  <c r="H26" i="13"/>
  <c r="F26" i="13"/>
  <c r="E26" i="13"/>
  <c r="J25" i="13"/>
  <c r="G25" i="13"/>
  <c r="C25" i="13"/>
  <c r="B25" i="13"/>
  <c r="J24" i="13"/>
  <c r="G24" i="13"/>
  <c r="C24" i="13"/>
  <c r="B24" i="13"/>
  <c r="J23" i="13"/>
  <c r="G23" i="13"/>
  <c r="C23" i="13"/>
  <c r="B23" i="13"/>
  <c r="J22" i="13"/>
  <c r="G22" i="13"/>
  <c r="C22" i="13"/>
  <c r="B22" i="13"/>
  <c r="J21" i="13"/>
  <c r="G21" i="13"/>
  <c r="C21" i="13"/>
  <c r="B21" i="13"/>
  <c r="J20" i="13"/>
  <c r="G20" i="13"/>
  <c r="C20" i="13"/>
  <c r="B20" i="13"/>
  <c r="J19" i="13"/>
  <c r="G19" i="13"/>
  <c r="C19" i="13"/>
  <c r="B19" i="13"/>
  <c r="J18" i="13"/>
  <c r="G18" i="13"/>
  <c r="C18" i="13"/>
  <c r="B18" i="13"/>
  <c r="J17" i="13"/>
  <c r="G17" i="13"/>
  <c r="C17" i="13"/>
  <c r="B17" i="13"/>
  <c r="J16" i="13"/>
  <c r="G16" i="13"/>
  <c r="C16" i="13"/>
  <c r="B16" i="13"/>
  <c r="J15" i="13"/>
  <c r="G15" i="13"/>
  <c r="C15" i="13"/>
  <c r="B15" i="13"/>
  <c r="J14" i="13"/>
  <c r="G14" i="13"/>
  <c r="C14" i="13"/>
  <c r="B14" i="13"/>
  <c r="J13" i="13"/>
  <c r="G13" i="13"/>
  <c r="C13" i="13"/>
  <c r="B13" i="13"/>
  <c r="J12" i="13"/>
  <c r="G12" i="13"/>
  <c r="C12" i="13"/>
  <c r="B12" i="13"/>
  <c r="J11" i="13"/>
  <c r="G11" i="13"/>
  <c r="C11" i="13"/>
  <c r="B11" i="13"/>
  <c r="J10" i="13"/>
  <c r="G10" i="13"/>
  <c r="C10" i="13"/>
  <c r="B10" i="13"/>
  <c r="J9" i="13"/>
  <c r="G9" i="13"/>
  <c r="C9" i="13"/>
  <c r="B9" i="13"/>
  <c r="J8" i="13"/>
  <c r="G8" i="13"/>
  <c r="C8" i="13"/>
  <c r="B8" i="13"/>
  <c r="J7" i="13"/>
  <c r="G7" i="13"/>
  <c r="C7" i="13"/>
  <c r="B7" i="13"/>
  <c r="J6" i="13"/>
  <c r="G6" i="13"/>
  <c r="C6" i="13"/>
  <c r="B6" i="13"/>
  <c r="J5" i="13"/>
  <c r="G5" i="13"/>
  <c r="C5" i="13"/>
  <c r="B5" i="13"/>
  <c r="J4" i="13"/>
  <c r="G4" i="13"/>
  <c r="C4" i="13"/>
  <c r="B4" i="13"/>
  <c r="I82" i="12"/>
  <c r="H82" i="12"/>
  <c r="F82" i="12"/>
  <c r="E82" i="12"/>
  <c r="C82" i="12"/>
  <c r="B82" i="12"/>
  <c r="J81" i="12"/>
  <c r="G81" i="12"/>
  <c r="D81" i="12"/>
  <c r="J80" i="12"/>
  <c r="G80" i="12"/>
  <c r="D80" i="12"/>
  <c r="J79" i="12"/>
  <c r="G79" i="12"/>
  <c r="D79" i="12"/>
  <c r="J78" i="12"/>
  <c r="G78" i="12"/>
  <c r="D78" i="12"/>
  <c r="J77" i="12"/>
  <c r="G77" i="12"/>
  <c r="D77" i="12"/>
  <c r="J76" i="12"/>
  <c r="G76" i="12"/>
  <c r="D76" i="12"/>
  <c r="J75" i="12"/>
  <c r="G75" i="12"/>
  <c r="D75" i="12"/>
  <c r="J74" i="12"/>
  <c r="G74" i="12"/>
  <c r="D74" i="12"/>
  <c r="J73" i="12"/>
  <c r="G73" i="12"/>
  <c r="D73" i="12"/>
  <c r="J72" i="12"/>
  <c r="G72" i="12"/>
  <c r="D72" i="12"/>
  <c r="J71" i="12"/>
  <c r="G71" i="12"/>
  <c r="D71" i="12"/>
  <c r="J70" i="12"/>
  <c r="G70" i="12"/>
  <c r="D70" i="12"/>
  <c r="J69" i="12"/>
  <c r="G69" i="12"/>
  <c r="D69" i="12"/>
  <c r="J68" i="12"/>
  <c r="G68" i="12"/>
  <c r="D68" i="12"/>
  <c r="J67" i="12"/>
  <c r="G67" i="12"/>
  <c r="D67" i="12"/>
  <c r="J66" i="12"/>
  <c r="G66" i="12"/>
  <c r="D66" i="12"/>
  <c r="J65" i="12"/>
  <c r="G65" i="12"/>
  <c r="D65" i="12"/>
  <c r="J64" i="12"/>
  <c r="G64" i="12"/>
  <c r="D64" i="12"/>
  <c r="J63" i="12"/>
  <c r="G63" i="12"/>
  <c r="D63" i="12"/>
  <c r="J62" i="12"/>
  <c r="G62" i="12"/>
  <c r="D62" i="12"/>
  <c r="J61" i="12"/>
  <c r="G61" i="12"/>
  <c r="D61" i="12"/>
  <c r="J60" i="12"/>
  <c r="G60" i="12"/>
  <c r="D60" i="12"/>
  <c r="I54" i="12"/>
  <c r="H54" i="12"/>
  <c r="F54" i="12"/>
  <c r="E54" i="12"/>
  <c r="C54" i="12"/>
  <c r="B54" i="12"/>
  <c r="J53" i="12"/>
  <c r="G53" i="12"/>
  <c r="D53" i="12"/>
  <c r="J52" i="12"/>
  <c r="G52" i="12"/>
  <c r="D52" i="12"/>
  <c r="J51" i="12"/>
  <c r="G51" i="12"/>
  <c r="D51" i="12"/>
  <c r="J50" i="12"/>
  <c r="G50" i="12"/>
  <c r="D50" i="12"/>
  <c r="J49" i="12"/>
  <c r="G49" i="12"/>
  <c r="D49" i="12"/>
  <c r="J48" i="12"/>
  <c r="G48" i="12"/>
  <c r="D48" i="12"/>
  <c r="J47" i="12"/>
  <c r="G47" i="12"/>
  <c r="D47" i="12"/>
  <c r="J46" i="12"/>
  <c r="G46" i="12"/>
  <c r="D46" i="12"/>
  <c r="J45" i="12"/>
  <c r="G45" i="12"/>
  <c r="D45" i="12"/>
  <c r="J44" i="12"/>
  <c r="G44" i="12"/>
  <c r="D44" i="12"/>
  <c r="J43" i="12"/>
  <c r="G43" i="12"/>
  <c r="D43" i="12"/>
  <c r="J42" i="12"/>
  <c r="G42" i="12"/>
  <c r="D42" i="12"/>
  <c r="J41" i="12"/>
  <c r="G41" i="12"/>
  <c r="D41" i="12"/>
  <c r="J40" i="12"/>
  <c r="G40" i="12"/>
  <c r="D40" i="12"/>
  <c r="J39" i="12"/>
  <c r="G39" i="12"/>
  <c r="D39" i="12"/>
  <c r="J38" i="12"/>
  <c r="G38" i="12"/>
  <c r="D38" i="12"/>
  <c r="J37" i="12"/>
  <c r="G37" i="12"/>
  <c r="D37" i="12"/>
  <c r="J36" i="12"/>
  <c r="G36" i="12"/>
  <c r="D36" i="12"/>
  <c r="J35" i="12"/>
  <c r="G35" i="12"/>
  <c r="D35" i="12"/>
  <c r="J34" i="12"/>
  <c r="G34" i="12"/>
  <c r="D34" i="12"/>
  <c r="J33" i="12"/>
  <c r="G33" i="12"/>
  <c r="D33" i="12"/>
  <c r="J32" i="12"/>
  <c r="G32" i="12"/>
  <c r="D32" i="12"/>
  <c r="I26" i="12"/>
  <c r="H26" i="12"/>
  <c r="F26" i="12"/>
  <c r="E26" i="12"/>
  <c r="J25" i="12"/>
  <c r="G25" i="12"/>
  <c r="C25" i="12"/>
  <c r="B25" i="12"/>
  <c r="J24" i="12"/>
  <c r="G24" i="12"/>
  <c r="C24" i="12"/>
  <c r="B24" i="12"/>
  <c r="J23" i="12"/>
  <c r="G23" i="12"/>
  <c r="C23" i="12"/>
  <c r="B23" i="12"/>
  <c r="J22" i="12"/>
  <c r="G22" i="12"/>
  <c r="C22" i="12"/>
  <c r="B22" i="12"/>
  <c r="J21" i="12"/>
  <c r="G21" i="12"/>
  <c r="C21" i="12"/>
  <c r="B21" i="12"/>
  <c r="J20" i="12"/>
  <c r="G20" i="12"/>
  <c r="C20" i="12"/>
  <c r="B20" i="12"/>
  <c r="J19" i="12"/>
  <c r="G19" i="12"/>
  <c r="C19" i="12"/>
  <c r="B19" i="12"/>
  <c r="J18" i="12"/>
  <c r="G18" i="12"/>
  <c r="C18" i="12"/>
  <c r="B18" i="12"/>
  <c r="J17" i="12"/>
  <c r="G17" i="12"/>
  <c r="C17" i="12"/>
  <c r="B17" i="12"/>
  <c r="J16" i="12"/>
  <c r="G16" i="12"/>
  <c r="C16" i="12"/>
  <c r="B16" i="12"/>
  <c r="J15" i="12"/>
  <c r="G15" i="12"/>
  <c r="C15" i="12"/>
  <c r="B15" i="12"/>
  <c r="J14" i="12"/>
  <c r="G14" i="12"/>
  <c r="C14" i="12"/>
  <c r="B14" i="12"/>
  <c r="J13" i="12"/>
  <c r="G13" i="12"/>
  <c r="C13" i="12"/>
  <c r="B13" i="12"/>
  <c r="J12" i="12"/>
  <c r="G12" i="12"/>
  <c r="C12" i="12"/>
  <c r="B12" i="12"/>
  <c r="J11" i="12"/>
  <c r="G11" i="12"/>
  <c r="C11" i="12"/>
  <c r="B11" i="12"/>
  <c r="J10" i="12"/>
  <c r="G10" i="12"/>
  <c r="C10" i="12"/>
  <c r="B10" i="12"/>
  <c r="J9" i="12"/>
  <c r="G9" i="12"/>
  <c r="C9" i="12"/>
  <c r="B9" i="12"/>
  <c r="J8" i="12"/>
  <c r="G8" i="12"/>
  <c r="C8" i="12"/>
  <c r="B8" i="12"/>
  <c r="J7" i="12"/>
  <c r="G7" i="12"/>
  <c r="C7" i="12"/>
  <c r="B7" i="12"/>
  <c r="J6" i="12"/>
  <c r="G6" i="12"/>
  <c r="C6" i="12"/>
  <c r="B6" i="12"/>
  <c r="J5" i="12"/>
  <c r="G5" i="12"/>
  <c r="C5" i="12"/>
  <c r="B5" i="12"/>
  <c r="J4" i="12"/>
  <c r="G4" i="12"/>
  <c r="C4" i="12"/>
  <c r="B4" i="12"/>
  <c r="I54" i="11"/>
  <c r="H54" i="11"/>
  <c r="F54" i="11"/>
  <c r="E54" i="11"/>
  <c r="C54" i="11"/>
  <c r="B54" i="11"/>
  <c r="J53" i="11"/>
  <c r="G53" i="11"/>
  <c r="D53" i="11"/>
  <c r="J52" i="11"/>
  <c r="G52" i="11"/>
  <c r="D52" i="11"/>
  <c r="J51" i="11"/>
  <c r="G51" i="11"/>
  <c r="D51" i="11"/>
  <c r="J50" i="11"/>
  <c r="G50" i="11"/>
  <c r="D50" i="11"/>
  <c r="J49" i="11"/>
  <c r="G49" i="11"/>
  <c r="D49" i="11"/>
  <c r="J48" i="11"/>
  <c r="G48" i="11"/>
  <c r="D48" i="11"/>
  <c r="J47" i="11"/>
  <c r="G47" i="11"/>
  <c r="D47" i="11"/>
  <c r="J46" i="11"/>
  <c r="G46" i="11"/>
  <c r="D46" i="11"/>
  <c r="J45" i="11"/>
  <c r="G45" i="11"/>
  <c r="D45" i="11"/>
  <c r="J44" i="11"/>
  <c r="G44" i="11"/>
  <c r="D44" i="11"/>
  <c r="J43" i="11"/>
  <c r="G43" i="11"/>
  <c r="D43" i="11"/>
  <c r="J42" i="11"/>
  <c r="G42" i="11"/>
  <c r="D42" i="11"/>
  <c r="J41" i="11"/>
  <c r="G41" i="11"/>
  <c r="D41" i="11"/>
  <c r="J40" i="11"/>
  <c r="G40" i="11"/>
  <c r="D40" i="11"/>
  <c r="J39" i="11"/>
  <c r="G39" i="11"/>
  <c r="D39" i="11"/>
  <c r="J38" i="11"/>
  <c r="G38" i="11"/>
  <c r="D38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3" i="11"/>
  <c r="G33" i="11"/>
  <c r="D33" i="11"/>
  <c r="J32" i="11"/>
  <c r="G32" i="11"/>
  <c r="D32" i="11"/>
  <c r="I26" i="11"/>
  <c r="H26" i="11"/>
  <c r="F26" i="11"/>
  <c r="E26" i="11"/>
  <c r="J25" i="11"/>
  <c r="G25" i="11"/>
  <c r="C25" i="11"/>
  <c r="B25" i="11"/>
  <c r="J24" i="11"/>
  <c r="G24" i="11"/>
  <c r="C24" i="11"/>
  <c r="B24" i="11"/>
  <c r="J23" i="11"/>
  <c r="G23" i="11"/>
  <c r="C23" i="11"/>
  <c r="B23" i="11"/>
  <c r="J22" i="11"/>
  <c r="G22" i="11"/>
  <c r="C22" i="11"/>
  <c r="B22" i="11"/>
  <c r="J21" i="11"/>
  <c r="G21" i="11"/>
  <c r="C21" i="11"/>
  <c r="B21" i="11"/>
  <c r="J20" i="11"/>
  <c r="G20" i="11"/>
  <c r="C20" i="11"/>
  <c r="B20" i="11"/>
  <c r="J19" i="11"/>
  <c r="G19" i="11"/>
  <c r="C19" i="11"/>
  <c r="B19" i="11"/>
  <c r="J18" i="11"/>
  <c r="G18" i="11"/>
  <c r="C18" i="11"/>
  <c r="B18" i="11"/>
  <c r="J17" i="11"/>
  <c r="G17" i="11"/>
  <c r="C17" i="11"/>
  <c r="B17" i="11"/>
  <c r="J16" i="11"/>
  <c r="G16" i="11"/>
  <c r="C16" i="11"/>
  <c r="B16" i="11"/>
  <c r="J15" i="11"/>
  <c r="G15" i="11"/>
  <c r="C15" i="11"/>
  <c r="B15" i="11"/>
  <c r="J14" i="11"/>
  <c r="G14" i="11"/>
  <c r="C14" i="11"/>
  <c r="B14" i="11"/>
  <c r="J13" i="11"/>
  <c r="G13" i="11"/>
  <c r="C13" i="11"/>
  <c r="B13" i="11"/>
  <c r="J12" i="11"/>
  <c r="G12" i="11"/>
  <c r="C12" i="11"/>
  <c r="B12" i="11"/>
  <c r="J11" i="11"/>
  <c r="G11" i="11"/>
  <c r="C11" i="11"/>
  <c r="B11" i="11"/>
  <c r="J10" i="11"/>
  <c r="G10" i="11"/>
  <c r="C10" i="11"/>
  <c r="B10" i="11"/>
  <c r="J9" i="11"/>
  <c r="G9" i="11"/>
  <c r="C9" i="11"/>
  <c r="B9" i="11"/>
  <c r="J8" i="11"/>
  <c r="G8" i="11"/>
  <c r="C8" i="11"/>
  <c r="B8" i="11"/>
  <c r="J7" i="11"/>
  <c r="G7" i="11"/>
  <c r="C7" i="11"/>
  <c r="B7" i="11"/>
  <c r="J6" i="11"/>
  <c r="G6" i="11"/>
  <c r="C6" i="11"/>
  <c r="B6" i="11"/>
  <c r="J5" i="11"/>
  <c r="G5" i="11"/>
  <c r="C5" i="11"/>
  <c r="B5" i="11"/>
  <c r="J4" i="11"/>
  <c r="G4" i="11"/>
  <c r="C4" i="11"/>
  <c r="B4" i="11"/>
  <c r="I54" i="10"/>
  <c r="H54" i="10"/>
  <c r="F54" i="10"/>
  <c r="E54" i="10"/>
  <c r="C54" i="10"/>
  <c r="B54" i="10"/>
  <c r="J53" i="10"/>
  <c r="G53" i="10"/>
  <c r="D53" i="10"/>
  <c r="J52" i="10"/>
  <c r="G52" i="10"/>
  <c r="D52" i="10"/>
  <c r="J51" i="10"/>
  <c r="G51" i="10"/>
  <c r="D51" i="10"/>
  <c r="J50" i="10"/>
  <c r="G50" i="10"/>
  <c r="D50" i="10"/>
  <c r="J49" i="10"/>
  <c r="G49" i="10"/>
  <c r="D49" i="10"/>
  <c r="J48" i="10"/>
  <c r="G48" i="10"/>
  <c r="D48" i="10"/>
  <c r="J47" i="10"/>
  <c r="G47" i="10"/>
  <c r="D47" i="10"/>
  <c r="J46" i="10"/>
  <c r="G46" i="10"/>
  <c r="D46" i="10"/>
  <c r="J45" i="10"/>
  <c r="G45" i="10"/>
  <c r="D45" i="10"/>
  <c r="J44" i="10"/>
  <c r="G44" i="10"/>
  <c r="D44" i="10"/>
  <c r="J43" i="10"/>
  <c r="G43" i="10"/>
  <c r="D43" i="10"/>
  <c r="J42" i="10"/>
  <c r="G42" i="10"/>
  <c r="D42" i="10"/>
  <c r="J41" i="10"/>
  <c r="G41" i="10"/>
  <c r="D41" i="10"/>
  <c r="J40" i="10"/>
  <c r="G40" i="10"/>
  <c r="D40" i="10"/>
  <c r="J39" i="10"/>
  <c r="G39" i="10"/>
  <c r="D39" i="10"/>
  <c r="J38" i="10"/>
  <c r="G38" i="10"/>
  <c r="D38" i="10"/>
  <c r="J37" i="10"/>
  <c r="G37" i="10"/>
  <c r="D37" i="10"/>
  <c r="J36" i="10"/>
  <c r="G36" i="10"/>
  <c r="D36" i="10"/>
  <c r="J35" i="10"/>
  <c r="G35" i="10"/>
  <c r="D35" i="10"/>
  <c r="J34" i="10"/>
  <c r="G34" i="10"/>
  <c r="D34" i="10"/>
  <c r="J33" i="10"/>
  <c r="G33" i="10"/>
  <c r="D33" i="10"/>
  <c r="J32" i="10"/>
  <c r="G32" i="10"/>
  <c r="D32" i="10"/>
  <c r="I26" i="10"/>
  <c r="H26" i="10"/>
  <c r="F26" i="10"/>
  <c r="E26" i="10"/>
  <c r="J25" i="10"/>
  <c r="G25" i="10"/>
  <c r="C25" i="10"/>
  <c r="B25" i="10"/>
  <c r="J24" i="10"/>
  <c r="G24" i="10"/>
  <c r="C24" i="10"/>
  <c r="B24" i="10"/>
  <c r="J23" i="10"/>
  <c r="G23" i="10"/>
  <c r="C23" i="10"/>
  <c r="B23" i="10"/>
  <c r="J22" i="10"/>
  <c r="G22" i="10"/>
  <c r="C22" i="10"/>
  <c r="B22" i="10"/>
  <c r="J21" i="10"/>
  <c r="G21" i="10"/>
  <c r="C21" i="10"/>
  <c r="B21" i="10"/>
  <c r="J20" i="10"/>
  <c r="G20" i="10"/>
  <c r="C20" i="10"/>
  <c r="B20" i="10"/>
  <c r="J19" i="10"/>
  <c r="G19" i="10"/>
  <c r="C19" i="10"/>
  <c r="B19" i="10"/>
  <c r="J18" i="10"/>
  <c r="G18" i="10"/>
  <c r="C18" i="10"/>
  <c r="B18" i="10"/>
  <c r="J17" i="10"/>
  <c r="G17" i="10"/>
  <c r="C17" i="10"/>
  <c r="B17" i="10"/>
  <c r="J16" i="10"/>
  <c r="G16" i="10"/>
  <c r="C16" i="10"/>
  <c r="B16" i="10"/>
  <c r="J15" i="10"/>
  <c r="G15" i="10"/>
  <c r="D15" i="10" s="1"/>
  <c r="C15" i="10"/>
  <c r="B15" i="10"/>
  <c r="J14" i="10"/>
  <c r="G14" i="10"/>
  <c r="C14" i="10"/>
  <c r="B14" i="10"/>
  <c r="J13" i="10"/>
  <c r="G13" i="10"/>
  <c r="C13" i="10"/>
  <c r="B13" i="10"/>
  <c r="J12" i="10"/>
  <c r="G12" i="10"/>
  <c r="C12" i="10"/>
  <c r="B12" i="10"/>
  <c r="J11" i="10"/>
  <c r="G11" i="10"/>
  <c r="C11" i="10"/>
  <c r="B11" i="10"/>
  <c r="J10" i="10"/>
  <c r="G10" i="10"/>
  <c r="C10" i="10"/>
  <c r="B10" i="10"/>
  <c r="J9" i="10"/>
  <c r="G9" i="10"/>
  <c r="C9" i="10"/>
  <c r="B9" i="10"/>
  <c r="J8" i="10"/>
  <c r="G8" i="10"/>
  <c r="C8" i="10"/>
  <c r="B8" i="10"/>
  <c r="J7" i="10"/>
  <c r="C7" i="10"/>
  <c r="B7" i="10"/>
  <c r="J6" i="10"/>
  <c r="G6" i="10"/>
  <c r="C6" i="10"/>
  <c r="B6" i="10"/>
  <c r="J5" i="10"/>
  <c r="G5" i="10"/>
  <c r="C5" i="10"/>
  <c r="B5" i="10"/>
  <c r="J4" i="10"/>
  <c r="G4" i="10"/>
  <c r="C4" i="10"/>
  <c r="B4" i="10"/>
  <c r="I82" i="9"/>
  <c r="H82" i="9"/>
  <c r="F82" i="9"/>
  <c r="E82" i="9"/>
  <c r="C82" i="9"/>
  <c r="B82" i="9"/>
  <c r="J81" i="9"/>
  <c r="G81" i="9"/>
  <c r="D81" i="9"/>
  <c r="J80" i="9"/>
  <c r="G80" i="9"/>
  <c r="D80" i="9"/>
  <c r="J79" i="9"/>
  <c r="G79" i="9"/>
  <c r="D79" i="9"/>
  <c r="J78" i="9"/>
  <c r="G78" i="9"/>
  <c r="D78" i="9"/>
  <c r="J77" i="9"/>
  <c r="G77" i="9"/>
  <c r="D77" i="9"/>
  <c r="J76" i="9"/>
  <c r="G76" i="9"/>
  <c r="D76" i="9"/>
  <c r="J75" i="9"/>
  <c r="G75" i="9"/>
  <c r="D75" i="9"/>
  <c r="J74" i="9"/>
  <c r="G74" i="9"/>
  <c r="D74" i="9"/>
  <c r="J73" i="9"/>
  <c r="G73" i="9"/>
  <c r="D73" i="9"/>
  <c r="J72" i="9"/>
  <c r="G72" i="9"/>
  <c r="D72" i="9"/>
  <c r="J71" i="9"/>
  <c r="G71" i="9"/>
  <c r="D71" i="9"/>
  <c r="J70" i="9"/>
  <c r="G70" i="9"/>
  <c r="D70" i="9"/>
  <c r="J69" i="9"/>
  <c r="G69" i="9"/>
  <c r="D69" i="9"/>
  <c r="J68" i="9"/>
  <c r="G68" i="9"/>
  <c r="D68" i="9"/>
  <c r="J67" i="9"/>
  <c r="G67" i="9"/>
  <c r="D67" i="9"/>
  <c r="J66" i="9"/>
  <c r="G66" i="9"/>
  <c r="D66" i="9"/>
  <c r="J65" i="9"/>
  <c r="G65" i="9"/>
  <c r="D65" i="9"/>
  <c r="J64" i="9"/>
  <c r="G64" i="9"/>
  <c r="D64" i="9"/>
  <c r="J63" i="9"/>
  <c r="G63" i="9"/>
  <c r="D63" i="9"/>
  <c r="J62" i="9"/>
  <c r="G62" i="9"/>
  <c r="D62" i="9"/>
  <c r="J61" i="9"/>
  <c r="G61" i="9"/>
  <c r="D61" i="9"/>
  <c r="J60" i="9"/>
  <c r="G60" i="9"/>
  <c r="D60" i="9"/>
  <c r="I54" i="9"/>
  <c r="H54" i="9"/>
  <c r="F54" i="9"/>
  <c r="E54" i="9"/>
  <c r="C54" i="9"/>
  <c r="B54" i="9"/>
  <c r="J53" i="9"/>
  <c r="G53" i="9"/>
  <c r="D53" i="9"/>
  <c r="J52" i="9"/>
  <c r="G52" i="9"/>
  <c r="D52" i="9"/>
  <c r="J51" i="9"/>
  <c r="G51" i="9"/>
  <c r="D51" i="9"/>
  <c r="J50" i="9"/>
  <c r="G50" i="9"/>
  <c r="D50" i="9"/>
  <c r="J49" i="9"/>
  <c r="G49" i="9"/>
  <c r="D49" i="9"/>
  <c r="J48" i="9"/>
  <c r="G48" i="9"/>
  <c r="D48" i="9"/>
  <c r="J47" i="9"/>
  <c r="G47" i="9"/>
  <c r="D47" i="9"/>
  <c r="J46" i="9"/>
  <c r="G46" i="9"/>
  <c r="D46" i="9"/>
  <c r="J45" i="9"/>
  <c r="G45" i="9"/>
  <c r="D45" i="9"/>
  <c r="J44" i="9"/>
  <c r="G44" i="9"/>
  <c r="D44" i="9"/>
  <c r="J43" i="9"/>
  <c r="G43" i="9"/>
  <c r="D43" i="9"/>
  <c r="J42" i="9"/>
  <c r="G42" i="9"/>
  <c r="D42" i="9"/>
  <c r="J41" i="9"/>
  <c r="G41" i="9"/>
  <c r="D41" i="9"/>
  <c r="J40" i="9"/>
  <c r="G40" i="9"/>
  <c r="D40" i="9"/>
  <c r="J39" i="9"/>
  <c r="G39" i="9"/>
  <c r="D39" i="9"/>
  <c r="J38" i="9"/>
  <c r="G38" i="9"/>
  <c r="D38" i="9"/>
  <c r="J37" i="9"/>
  <c r="G37" i="9"/>
  <c r="D37" i="9"/>
  <c r="J36" i="9"/>
  <c r="G36" i="9"/>
  <c r="D36" i="9"/>
  <c r="J35" i="9"/>
  <c r="G35" i="9"/>
  <c r="D35" i="9"/>
  <c r="J34" i="9"/>
  <c r="G34" i="9"/>
  <c r="D34" i="9"/>
  <c r="J33" i="9"/>
  <c r="G33" i="9"/>
  <c r="D33" i="9"/>
  <c r="J32" i="9"/>
  <c r="G32" i="9"/>
  <c r="D32" i="9"/>
  <c r="I26" i="9"/>
  <c r="H26" i="9"/>
  <c r="F26" i="9"/>
  <c r="E26" i="9"/>
  <c r="J25" i="9"/>
  <c r="G25" i="9"/>
  <c r="C25" i="9"/>
  <c r="B25" i="9"/>
  <c r="J24" i="9"/>
  <c r="G24" i="9"/>
  <c r="C24" i="9"/>
  <c r="B24" i="9"/>
  <c r="J23" i="9"/>
  <c r="G23" i="9"/>
  <c r="C23" i="9"/>
  <c r="B23" i="9"/>
  <c r="J22" i="9"/>
  <c r="G22" i="9"/>
  <c r="C22" i="9"/>
  <c r="B22" i="9"/>
  <c r="J21" i="9"/>
  <c r="G21" i="9"/>
  <c r="C21" i="9"/>
  <c r="B21" i="9"/>
  <c r="J20" i="9"/>
  <c r="G20" i="9"/>
  <c r="C20" i="9"/>
  <c r="B20" i="9"/>
  <c r="J19" i="9"/>
  <c r="G19" i="9"/>
  <c r="C19" i="9"/>
  <c r="B19" i="9"/>
  <c r="J18" i="9"/>
  <c r="G18" i="9"/>
  <c r="C18" i="9"/>
  <c r="B18" i="9"/>
  <c r="J17" i="9"/>
  <c r="G17" i="9"/>
  <c r="C17" i="9"/>
  <c r="B17" i="9"/>
  <c r="J16" i="9"/>
  <c r="G16" i="9"/>
  <c r="C16" i="9"/>
  <c r="B16" i="9"/>
  <c r="J15" i="9"/>
  <c r="G15" i="9"/>
  <c r="C15" i="9"/>
  <c r="B15" i="9"/>
  <c r="J14" i="9"/>
  <c r="G14" i="9"/>
  <c r="C14" i="9"/>
  <c r="B14" i="9"/>
  <c r="J13" i="9"/>
  <c r="G13" i="9"/>
  <c r="C13" i="9"/>
  <c r="B13" i="9"/>
  <c r="J12" i="9"/>
  <c r="G12" i="9"/>
  <c r="C12" i="9"/>
  <c r="B12" i="9"/>
  <c r="J11" i="9"/>
  <c r="G11" i="9"/>
  <c r="C11" i="9"/>
  <c r="B11" i="9"/>
  <c r="J10" i="9"/>
  <c r="G10" i="9"/>
  <c r="C10" i="9"/>
  <c r="B10" i="9"/>
  <c r="J9" i="9"/>
  <c r="G9" i="9"/>
  <c r="C9" i="9"/>
  <c r="B9" i="9"/>
  <c r="J8" i="9"/>
  <c r="G8" i="9"/>
  <c r="C8" i="9"/>
  <c r="B8" i="9"/>
  <c r="J7" i="9"/>
  <c r="G7" i="9"/>
  <c r="C7" i="9"/>
  <c r="B7" i="9"/>
  <c r="J6" i="9"/>
  <c r="G6" i="9"/>
  <c r="C6" i="9"/>
  <c r="B6" i="9"/>
  <c r="J5" i="9"/>
  <c r="G5" i="9"/>
  <c r="C5" i="9"/>
  <c r="B5" i="9"/>
  <c r="J4" i="9"/>
  <c r="G4" i="9"/>
  <c r="C4" i="9"/>
  <c r="B4" i="9"/>
  <c r="F138" i="8"/>
  <c r="E138" i="8"/>
  <c r="C138" i="8"/>
  <c r="B138" i="8"/>
  <c r="G137" i="8"/>
  <c r="D137" i="8"/>
  <c r="G136" i="8"/>
  <c r="D136" i="8"/>
  <c r="G135" i="8"/>
  <c r="D135" i="8"/>
  <c r="G134" i="8"/>
  <c r="D134" i="8"/>
  <c r="G133" i="8"/>
  <c r="D133" i="8"/>
  <c r="G132" i="8"/>
  <c r="D132" i="8"/>
  <c r="G131" i="8"/>
  <c r="D131" i="8"/>
  <c r="G130" i="8"/>
  <c r="D130" i="8"/>
  <c r="G129" i="8"/>
  <c r="D129" i="8"/>
  <c r="G128" i="8"/>
  <c r="D128" i="8"/>
  <c r="G127" i="8"/>
  <c r="D127" i="8"/>
  <c r="G126" i="8"/>
  <c r="D126" i="8"/>
  <c r="G125" i="8"/>
  <c r="D125" i="8"/>
  <c r="G124" i="8"/>
  <c r="D124" i="8"/>
  <c r="G123" i="8"/>
  <c r="D123" i="8"/>
  <c r="G122" i="8"/>
  <c r="D122" i="8"/>
  <c r="G121" i="8"/>
  <c r="D121" i="8"/>
  <c r="G120" i="8"/>
  <c r="D120" i="8"/>
  <c r="G119" i="8"/>
  <c r="D119" i="8"/>
  <c r="G118" i="8"/>
  <c r="D118" i="8"/>
  <c r="G117" i="8"/>
  <c r="D117" i="8"/>
  <c r="G116" i="8"/>
  <c r="D116" i="8"/>
  <c r="I110" i="8"/>
  <c r="H110" i="8"/>
  <c r="F110" i="8"/>
  <c r="E110" i="8"/>
  <c r="C110" i="8"/>
  <c r="B110" i="8"/>
  <c r="J109" i="8"/>
  <c r="G109" i="8"/>
  <c r="D109" i="8"/>
  <c r="J108" i="8"/>
  <c r="G108" i="8"/>
  <c r="D108" i="8"/>
  <c r="J107" i="8"/>
  <c r="G107" i="8"/>
  <c r="D107" i="8"/>
  <c r="J106" i="8"/>
  <c r="G106" i="8"/>
  <c r="D106" i="8"/>
  <c r="J105" i="8"/>
  <c r="G105" i="8"/>
  <c r="D105" i="8"/>
  <c r="J104" i="8"/>
  <c r="G104" i="8"/>
  <c r="D104" i="8"/>
  <c r="J103" i="8"/>
  <c r="G103" i="8"/>
  <c r="D103" i="8"/>
  <c r="J102" i="8"/>
  <c r="G102" i="8"/>
  <c r="D102" i="8"/>
  <c r="J101" i="8"/>
  <c r="G101" i="8"/>
  <c r="D101" i="8"/>
  <c r="J100" i="8"/>
  <c r="G100" i="8"/>
  <c r="D100" i="8"/>
  <c r="J99" i="8"/>
  <c r="G99" i="8"/>
  <c r="D99" i="8"/>
  <c r="J98" i="8"/>
  <c r="G98" i="8"/>
  <c r="D98" i="8"/>
  <c r="J97" i="8"/>
  <c r="G97" i="8"/>
  <c r="D97" i="8"/>
  <c r="J96" i="8"/>
  <c r="G96" i="8"/>
  <c r="D96" i="8"/>
  <c r="J95" i="8"/>
  <c r="G95" i="8"/>
  <c r="D95" i="8"/>
  <c r="J94" i="8"/>
  <c r="G94" i="8"/>
  <c r="D94" i="8"/>
  <c r="J93" i="8"/>
  <c r="G93" i="8"/>
  <c r="D93" i="8"/>
  <c r="J92" i="8"/>
  <c r="G92" i="8"/>
  <c r="D92" i="8"/>
  <c r="J91" i="8"/>
  <c r="G91" i="8"/>
  <c r="D91" i="8"/>
  <c r="J90" i="8"/>
  <c r="G90" i="8"/>
  <c r="D90" i="8"/>
  <c r="J89" i="8"/>
  <c r="G89" i="8"/>
  <c r="D89" i="8"/>
  <c r="J88" i="8"/>
  <c r="G88" i="8"/>
  <c r="D88" i="8"/>
  <c r="I82" i="8"/>
  <c r="H82" i="8"/>
  <c r="F82" i="8"/>
  <c r="E82" i="8"/>
  <c r="C82" i="8"/>
  <c r="B82" i="8"/>
  <c r="J81" i="8"/>
  <c r="G81" i="8"/>
  <c r="D81" i="8"/>
  <c r="J80" i="8"/>
  <c r="G80" i="8"/>
  <c r="D80" i="8"/>
  <c r="J79" i="8"/>
  <c r="G79" i="8"/>
  <c r="D79" i="8"/>
  <c r="J78" i="8"/>
  <c r="G78" i="8"/>
  <c r="D78" i="8"/>
  <c r="J77" i="8"/>
  <c r="G77" i="8"/>
  <c r="D77" i="8"/>
  <c r="J76" i="8"/>
  <c r="G76" i="8"/>
  <c r="D76" i="8"/>
  <c r="J75" i="8"/>
  <c r="G75" i="8"/>
  <c r="D75" i="8"/>
  <c r="J74" i="8"/>
  <c r="G74" i="8"/>
  <c r="D74" i="8"/>
  <c r="J73" i="8"/>
  <c r="G73" i="8"/>
  <c r="D73" i="8"/>
  <c r="J72" i="8"/>
  <c r="G72" i="8"/>
  <c r="D72" i="8"/>
  <c r="J71" i="8"/>
  <c r="G71" i="8"/>
  <c r="D71" i="8"/>
  <c r="J70" i="8"/>
  <c r="G70" i="8"/>
  <c r="D70" i="8"/>
  <c r="J69" i="8"/>
  <c r="G69" i="8"/>
  <c r="D69" i="8"/>
  <c r="J68" i="8"/>
  <c r="G68" i="8"/>
  <c r="D68" i="8"/>
  <c r="J67" i="8"/>
  <c r="G67" i="8"/>
  <c r="D67" i="8"/>
  <c r="J66" i="8"/>
  <c r="G66" i="8"/>
  <c r="D66" i="8"/>
  <c r="J65" i="8"/>
  <c r="G65" i="8"/>
  <c r="D65" i="8"/>
  <c r="J64" i="8"/>
  <c r="G64" i="8"/>
  <c r="D64" i="8"/>
  <c r="J63" i="8"/>
  <c r="G63" i="8"/>
  <c r="D63" i="8"/>
  <c r="J62" i="8"/>
  <c r="G62" i="8"/>
  <c r="D62" i="8"/>
  <c r="J61" i="8"/>
  <c r="G61" i="8"/>
  <c r="D61" i="8"/>
  <c r="J60" i="8"/>
  <c r="G60" i="8"/>
  <c r="D60" i="8"/>
  <c r="I54" i="8"/>
  <c r="H54" i="8"/>
  <c r="F54" i="8"/>
  <c r="E54" i="8"/>
  <c r="C54" i="8"/>
  <c r="B54" i="8"/>
  <c r="J53" i="8"/>
  <c r="G53" i="8"/>
  <c r="D53" i="8"/>
  <c r="J52" i="8"/>
  <c r="G52" i="8"/>
  <c r="D52" i="8"/>
  <c r="J51" i="8"/>
  <c r="G51" i="8"/>
  <c r="D51" i="8"/>
  <c r="J50" i="8"/>
  <c r="G50" i="8"/>
  <c r="D50" i="8"/>
  <c r="J49" i="8"/>
  <c r="G49" i="8"/>
  <c r="D49" i="8"/>
  <c r="J48" i="8"/>
  <c r="G48" i="8"/>
  <c r="D48" i="8"/>
  <c r="J47" i="8"/>
  <c r="G47" i="8"/>
  <c r="D47" i="8"/>
  <c r="J46" i="8"/>
  <c r="G46" i="8"/>
  <c r="D46" i="8"/>
  <c r="J45" i="8"/>
  <c r="G45" i="8"/>
  <c r="D45" i="8"/>
  <c r="J44" i="8"/>
  <c r="G44" i="8"/>
  <c r="D44" i="8"/>
  <c r="J43" i="8"/>
  <c r="G43" i="8"/>
  <c r="D43" i="8"/>
  <c r="J42" i="8"/>
  <c r="G42" i="8"/>
  <c r="D42" i="8"/>
  <c r="J41" i="8"/>
  <c r="G41" i="8"/>
  <c r="D41" i="8"/>
  <c r="J40" i="8"/>
  <c r="G40" i="8"/>
  <c r="D40" i="8"/>
  <c r="J39" i="8"/>
  <c r="G39" i="8"/>
  <c r="D39" i="8"/>
  <c r="J38" i="8"/>
  <c r="G38" i="8"/>
  <c r="D38" i="8"/>
  <c r="J37" i="8"/>
  <c r="G37" i="8"/>
  <c r="D37" i="8"/>
  <c r="J36" i="8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I26" i="8"/>
  <c r="H26" i="8"/>
  <c r="F26" i="8"/>
  <c r="E26" i="8"/>
  <c r="J25" i="8"/>
  <c r="G25" i="8"/>
  <c r="C25" i="8"/>
  <c r="B25" i="8"/>
  <c r="J24" i="8"/>
  <c r="G24" i="8"/>
  <c r="C24" i="8"/>
  <c r="B24" i="8"/>
  <c r="J23" i="8"/>
  <c r="G23" i="8"/>
  <c r="C23" i="8"/>
  <c r="B23" i="8"/>
  <c r="J22" i="8"/>
  <c r="G22" i="8"/>
  <c r="C22" i="8"/>
  <c r="B22" i="8"/>
  <c r="J21" i="8"/>
  <c r="G21" i="8"/>
  <c r="C21" i="8"/>
  <c r="B21" i="8"/>
  <c r="J20" i="8"/>
  <c r="G20" i="8"/>
  <c r="C20" i="8"/>
  <c r="B20" i="8"/>
  <c r="J19" i="8"/>
  <c r="G19" i="8"/>
  <c r="C19" i="8"/>
  <c r="B19" i="8"/>
  <c r="J18" i="8"/>
  <c r="G18" i="8"/>
  <c r="C18" i="8"/>
  <c r="B18" i="8"/>
  <c r="J17" i="8"/>
  <c r="G17" i="8"/>
  <c r="C17" i="8"/>
  <c r="B17" i="8"/>
  <c r="J16" i="8"/>
  <c r="G16" i="8"/>
  <c r="C16" i="8"/>
  <c r="B16" i="8"/>
  <c r="J15" i="8"/>
  <c r="G15" i="8"/>
  <c r="C15" i="8"/>
  <c r="B15" i="8"/>
  <c r="J14" i="8"/>
  <c r="G14" i="8"/>
  <c r="C14" i="8"/>
  <c r="B14" i="8"/>
  <c r="J13" i="8"/>
  <c r="G13" i="8"/>
  <c r="C13" i="8"/>
  <c r="B13" i="8"/>
  <c r="J12" i="8"/>
  <c r="G12" i="8"/>
  <c r="C12" i="8"/>
  <c r="B12" i="8"/>
  <c r="J11" i="8"/>
  <c r="G11" i="8"/>
  <c r="C11" i="8"/>
  <c r="B11" i="8"/>
  <c r="J10" i="8"/>
  <c r="G10" i="8"/>
  <c r="C10" i="8"/>
  <c r="B10" i="8"/>
  <c r="J9" i="8"/>
  <c r="G9" i="8"/>
  <c r="C9" i="8"/>
  <c r="B9" i="8"/>
  <c r="J8" i="8"/>
  <c r="G8" i="8"/>
  <c r="C8" i="8"/>
  <c r="B8" i="8"/>
  <c r="J7" i="8"/>
  <c r="G7" i="8"/>
  <c r="C7" i="8"/>
  <c r="B7" i="8"/>
  <c r="J6" i="8"/>
  <c r="G6" i="8"/>
  <c r="C6" i="8"/>
  <c r="B6" i="8"/>
  <c r="J5" i="8"/>
  <c r="G5" i="8"/>
  <c r="C5" i="8"/>
  <c r="B5" i="8"/>
  <c r="J4" i="8"/>
  <c r="G4" i="8"/>
  <c r="C4" i="8"/>
  <c r="B4" i="8"/>
  <c r="F55" i="7"/>
  <c r="E55" i="7"/>
  <c r="G55" i="7" s="1"/>
  <c r="C55" i="7"/>
  <c r="B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I26" i="7"/>
  <c r="H26" i="7"/>
  <c r="F26" i="7"/>
  <c r="E26" i="7"/>
  <c r="J25" i="7"/>
  <c r="G25" i="7"/>
  <c r="C25" i="7"/>
  <c r="B25" i="7"/>
  <c r="J24" i="7"/>
  <c r="G24" i="7"/>
  <c r="C24" i="7"/>
  <c r="B24" i="7"/>
  <c r="J23" i="7"/>
  <c r="G23" i="7"/>
  <c r="C23" i="7"/>
  <c r="B23" i="7"/>
  <c r="J22" i="7"/>
  <c r="G22" i="7"/>
  <c r="C22" i="7"/>
  <c r="B22" i="7"/>
  <c r="J21" i="7"/>
  <c r="G21" i="7"/>
  <c r="D21" i="7" s="1"/>
  <c r="C21" i="7"/>
  <c r="B21" i="7"/>
  <c r="J20" i="7"/>
  <c r="G20" i="7"/>
  <c r="C20" i="7"/>
  <c r="B20" i="7"/>
  <c r="J19" i="7"/>
  <c r="G19" i="7"/>
  <c r="C19" i="7"/>
  <c r="B19" i="7"/>
  <c r="J18" i="7"/>
  <c r="G18" i="7"/>
  <c r="C18" i="7"/>
  <c r="B18" i="7"/>
  <c r="J17" i="7"/>
  <c r="G17" i="7"/>
  <c r="D17" i="7" s="1"/>
  <c r="C17" i="7"/>
  <c r="B17" i="7"/>
  <c r="J16" i="7"/>
  <c r="G16" i="7"/>
  <c r="C16" i="7"/>
  <c r="B16" i="7"/>
  <c r="J15" i="7"/>
  <c r="G15" i="7"/>
  <c r="C15" i="7"/>
  <c r="B15" i="7"/>
  <c r="J14" i="7"/>
  <c r="G14" i="7"/>
  <c r="C14" i="7"/>
  <c r="B14" i="7"/>
  <c r="J13" i="7"/>
  <c r="G13" i="7"/>
  <c r="C13" i="7"/>
  <c r="B13" i="7"/>
  <c r="J12" i="7"/>
  <c r="G12" i="7"/>
  <c r="C12" i="7"/>
  <c r="B12" i="7"/>
  <c r="J11" i="7"/>
  <c r="G11" i="7"/>
  <c r="C11" i="7"/>
  <c r="B11" i="7"/>
  <c r="J10" i="7"/>
  <c r="G10" i="7"/>
  <c r="C10" i="7"/>
  <c r="B10" i="7"/>
  <c r="J9" i="7"/>
  <c r="G9" i="7"/>
  <c r="D9" i="7" s="1"/>
  <c r="C9" i="7"/>
  <c r="B9" i="7"/>
  <c r="J8" i="7"/>
  <c r="G8" i="7"/>
  <c r="C8" i="7"/>
  <c r="B8" i="7"/>
  <c r="J7" i="7"/>
  <c r="G7" i="7"/>
  <c r="C7" i="7"/>
  <c r="B7" i="7"/>
  <c r="J6" i="7"/>
  <c r="G6" i="7"/>
  <c r="C6" i="7"/>
  <c r="B6" i="7"/>
  <c r="J5" i="7"/>
  <c r="G5" i="7"/>
  <c r="D5" i="7" s="1"/>
  <c r="C5" i="7"/>
  <c r="B5" i="7"/>
  <c r="J4" i="7"/>
  <c r="G4" i="7"/>
  <c r="C4" i="7"/>
  <c r="B4" i="7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5" i="6"/>
  <c r="C5" i="6"/>
  <c r="D7" i="7" l="1"/>
  <c r="D23" i="7"/>
  <c r="D25" i="7"/>
  <c r="J26" i="7"/>
  <c r="B26" i="20"/>
  <c r="D9" i="18"/>
  <c r="D17" i="18"/>
  <c r="D20" i="10"/>
  <c r="D18" i="20"/>
  <c r="D6" i="14"/>
  <c r="D10" i="14"/>
  <c r="D18" i="14"/>
  <c r="D22" i="14"/>
  <c r="D19" i="15"/>
  <c r="D9" i="17"/>
  <c r="D17" i="17"/>
  <c r="D21" i="17"/>
  <c r="D23" i="17"/>
  <c r="D4" i="18"/>
  <c r="D6" i="18"/>
  <c r="D8" i="18"/>
  <c r="D10" i="18"/>
  <c r="D12" i="18"/>
  <c r="D14" i="18"/>
  <c r="D16" i="18"/>
  <c r="D18" i="18"/>
  <c r="G82" i="19"/>
  <c r="D16" i="10"/>
  <c r="D54" i="8"/>
  <c r="D110" i="8"/>
  <c r="D55" i="7"/>
  <c r="G138" i="8"/>
  <c r="C26" i="9"/>
  <c r="D22" i="16"/>
  <c r="J26" i="20"/>
  <c r="D13" i="10"/>
  <c r="D17" i="10"/>
  <c r="D19" i="10"/>
  <c r="C26" i="11"/>
  <c r="D23" i="16"/>
  <c r="G82" i="16"/>
  <c r="D54" i="20"/>
  <c r="D22" i="20"/>
  <c r="J26" i="9"/>
  <c r="D5" i="18"/>
  <c r="D7" i="18"/>
  <c r="D11" i="18"/>
  <c r="D13" i="18"/>
  <c r="D15" i="18"/>
  <c r="D19" i="18"/>
  <c r="D23" i="20"/>
  <c r="B26" i="8"/>
  <c r="C26" i="20"/>
  <c r="D5" i="20"/>
  <c r="D9" i="20"/>
  <c r="D82" i="19"/>
  <c r="G54" i="19"/>
  <c r="D22" i="19"/>
  <c r="G54" i="18"/>
  <c r="D24" i="18"/>
  <c r="J26" i="18"/>
  <c r="B26" i="18"/>
  <c r="D25" i="17"/>
  <c r="D8" i="17"/>
  <c r="D10" i="17"/>
  <c r="D16" i="17"/>
  <c r="D18" i="17"/>
  <c r="D22" i="17"/>
  <c r="D24" i="17"/>
  <c r="D54" i="17"/>
  <c r="D4" i="17"/>
  <c r="D20" i="17"/>
  <c r="D82" i="16"/>
  <c r="D14" i="16"/>
  <c r="D18" i="16"/>
  <c r="G54" i="16"/>
  <c r="D13" i="16"/>
  <c r="D17" i="16"/>
  <c r="D21" i="16"/>
  <c r="D16" i="16"/>
  <c r="D20" i="16"/>
  <c r="D12" i="16"/>
  <c r="D11" i="16"/>
  <c r="D16" i="15"/>
  <c r="D18" i="15"/>
  <c r="D20" i="15"/>
  <c r="D24" i="15"/>
  <c r="D6" i="15"/>
  <c r="D22" i="15"/>
  <c r="D54" i="15"/>
  <c r="J82" i="14"/>
  <c r="J54" i="14"/>
  <c r="D5" i="14"/>
  <c r="D9" i="14"/>
  <c r="D17" i="14"/>
  <c r="D21" i="14"/>
  <c r="D25" i="14"/>
  <c r="D19" i="14"/>
  <c r="D7" i="14"/>
  <c r="D23" i="14"/>
  <c r="G82" i="13"/>
  <c r="G54" i="13"/>
  <c r="D11" i="13"/>
  <c r="D23" i="13"/>
  <c r="J54" i="12"/>
  <c r="D54" i="11"/>
  <c r="B26" i="11"/>
  <c r="D16" i="11"/>
  <c r="D24" i="11"/>
  <c r="G54" i="10"/>
  <c r="D24" i="10"/>
  <c r="B26" i="10"/>
  <c r="D4" i="10"/>
  <c r="D12" i="10"/>
  <c r="J82" i="9"/>
  <c r="D6" i="9"/>
  <c r="D10" i="9"/>
  <c r="D14" i="9"/>
  <c r="D18" i="9"/>
  <c r="D22" i="9"/>
  <c r="D5" i="9"/>
  <c r="D9" i="9"/>
  <c r="D13" i="9"/>
  <c r="D17" i="9"/>
  <c r="D21" i="9"/>
  <c r="D25" i="9"/>
  <c r="D16" i="8"/>
  <c r="G26" i="8"/>
  <c r="D6" i="7"/>
  <c r="D10" i="7"/>
  <c r="D18" i="7"/>
  <c r="D22" i="7"/>
  <c r="D19" i="7"/>
  <c r="D4" i="7"/>
  <c r="D20" i="7"/>
  <c r="G26" i="7"/>
  <c r="E5" i="6"/>
  <c r="D7" i="9"/>
  <c r="D11" i="9"/>
  <c r="D15" i="9"/>
  <c r="D19" i="9"/>
  <c r="D23" i="9"/>
  <c r="D4" i="9"/>
  <c r="D12" i="9"/>
  <c r="D138" i="8"/>
  <c r="J110" i="8"/>
  <c r="C26" i="8"/>
  <c r="G110" i="8"/>
  <c r="D15" i="8"/>
  <c r="J82" i="8"/>
  <c r="G82" i="8"/>
  <c r="D24" i="8"/>
  <c r="D82" i="8"/>
  <c r="D19" i="8"/>
  <c r="D23" i="8"/>
  <c r="D14" i="8"/>
  <c r="D18" i="8"/>
  <c r="D22" i="8"/>
  <c r="J54" i="8"/>
  <c r="D21" i="8"/>
  <c r="D17" i="8"/>
  <c r="G54" i="8"/>
  <c r="D8" i="8"/>
  <c r="D12" i="8"/>
  <c r="D20" i="8"/>
  <c r="D6" i="8"/>
  <c r="D7" i="8"/>
  <c r="D25" i="8"/>
  <c r="J26" i="8"/>
  <c r="D10" i="8"/>
  <c r="D11" i="8"/>
  <c r="D5" i="8"/>
  <c r="D9" i="8"/>
  <c r="D4" i="8"/>
  <c r="D13" i="8"/>
  <c r="D27" i="21"/>
  <c r="D13" i="20"/>
  <c r="D17" i="20"/>
  <c r="G82" i="20"/>
  <c r="D82" i="20"/>
  <c r="D6" i="20"/>
  <c r="D10" i="20"/>
  <c r="D14" i="20"/>
  <c r="J54" i="20"/>
  <c r="D21" i="20"/>
  <c r="G54" i="20"/>
  <c r="D7" i="20"/>
  <c r="D25" i="20"/>
  <c r="D12" i="20"/>
  <c r="D11" i="20"/>
  <c r="D16" i="20"/>
  <c r="D15" i="20"/>
  <c r="D19" i="20"/>
  <c r="D20" i="20"/>
  <c r="G26" i="20"/>
  <c r="D8" i="20"/>
  <c r="D24" i="20"/>
  <c r="J54" i="19"/>
  <c r="D11" i="19"/>
  <c r="D12" i="19"/>
  <c r="D15" i="19"/>
  <c r="D16" i="19"/>
  <c r="D5" i="19"/>
  <c r="D10" i="19"/>
  <c r="D13" i="19"/>
  <c r="D54" i="19"/>
  <c r="D6" i="19"/>
  <c r="D9" i="19"/>
  <c r="D14" i="19"/>
  <c r="D17" i="19"/>
  <c r="J26" i="19"/>
  <c r="D18" i="19"/>
  <c r="D19" i="19"/>
  <c r="D20" i="19"/>
  <c r="D21" i="19"/>
  <c r="C26" i="19"/>
  <c r="D7" i="19"/>
  <c r="D8" i="19"/>
  <c r="D23" i="19"/>
  <c r="D24" i="19"/>
  <c r="D25" i="19"/>
  <c r="B26" i="19"/>
  <c r="G26" i="19"/>
  <c r="D23" i="18"/>
  <c r="J54" i="18"/>
  <c r="D22" i="18"/>
  <c r="D21" i="18"/>
  <c r="D54" i="18"/>
  <c r="D25" i="18"/>
  <c r="C26" i="18"/>
  <c r="G26" i="18"/>
  <c r="G54" i="17"/>
  <c r="D7" i="17"/>
  <c r="D11" i="17"/>
  <c r="D15" i="17"/>
  <c r="D19" i="17"/>
  <c r="B26" i="17"/>
  <c r="D12" i="17"/>
  <c r="D13" i="17"/>
  <c r="D14" i="17"/>
  <c r="J26" i="17"/>
  <c r="D5" i="17"/>
  <c r="D6" i="17"/>
  <c r="C26" i="17"/>
  <c r="G26" i="17"/>
  <c r="D6" i="16"/>
  <c r="D10" i="16"/>
  <c r="J54" i="16"/>
  <c r="D25" i="16"/>
  <c r="D24" i="16"/>
  <c r="D54" i="16"/>
  <c r="B26" i="16"/>
  <c r="D5" i="16"/>
  <c r="D7" i="16"/>
  <c r="J26" i="16"/>
  <c r="D8" i="16"/>
  <c r="D9" i="16"/>
  <c r="D15" i="16"/>
  <c r="C26" i="16"/>
  <c r="G26" i="16"/>
  <c r="D19" i="16"/>
  <c r="G54" i="15"/>
  <c r="D7" i="15"/>
  <c r="D15" i="15"/>
  <c r="B26" i="15"/>
  <c r="J26" i="15"/>
  <c r="D8" i="15"/>
  <c r="D10" i="15"/>
  <c r="D11" i="15"/>
  <c r="D12" i="15"/>
  <c r="D14" i="15"/>
  <c r="G26" i="15"/>
  <c r="D17" i="15"/>
  <c r="C26" i="15"/>
  <c r="D23" i="15"/>
  <c r="D5" i="15"/>
  <c r="D21" i="15"/>
  <c r="D9" i="15"/>
  <c r="D25" i="15"/>
  <c r="D13" i="15"/>
  <c r="G82" i="14"/>
  <c r="D82" i="14"/>
  <c r="G54" i="14"/>
  <c r="D11" i="14"/>
  <c r="D15" i="14"/>
  <c r="D54" i="14"/>
  <c r="B26" i="14"/>
  <c r="J26" i="14"/>
  <c r="D13" i="14"/>
  <c r="D14" i="14"/>
  <c r="C26" i="14"/>
  <c r="D20" i="14"/>
  <c r="D12" i="14"/>
  <c r="D8" i="14"/>
  <c r="D24" i="14"/>
  <c r="G26" i="14"/>
  <c r="D16" i="14"/>
  <c r="J82" i="13"/>
  <c r="D82" i="13"/>
  <c r="D7" i="13"/>
  <c r="D6" i="13"/>
  <c r="D10" i="13"/>
  <c r="D54" i="13"/>
  <c r="D9" i="13"/>
  <c r="D13" i="13"/>
  <c r="D14" i="13"/>
  <c r="D15" i="13"/>
  <c r="D17" i="13"/>
  <c r="D18" i="13"/>
  <c r="D19" i="13"/>
  <c r="D21" i="13"/>
  <c r="D22" i="13"/>
  <c r="D25" i="13"/>
  <c r="C26" i="13"/>
  <c r="D12" i="13"/>
  <c r="D16" i="13"/>
  <c r="G26" i="13"/>
  <c r="B26" i="13"/>
  <c r="D5" i="13"/>
  <c r="D4" i="13"/>
  <c r="D8" i="13"/>
  <c r="D20" i="13"/>
  <c r="D24" i="13"/>
  <c r="J82" i="12"/>
  <c r="G82" i="12"/>
  <c r="D82" i="12"/>
  <c r="D12" i="12"/>
  <c r="D13" i="12"/>
  <c r="D14" i="12"/>
  <c r="D15" i="12"/>
  <c r="D16" i="12"/>
  <c r="D17" i="12"/>
  <c r="G54" i="12"/>
  <c r="D54" i="12"/>
  <c r="B26" i="12"/>
  <c r="D10" i="12"/>
  <c r="D11" i="12"/>
  <c r="D18" i="12"/>
  <c r="D19" i="12"/>
  <c r="J26" i="12"/>
  <c r="C26" i="12"/>
  <c r="D5" i="12"/>
  <c r="D6" i="12"/>
  <c r="D7" i="12"/>
  <c r="D8" i="12"/>
  <c r="D9" i="12"/>
  <c r="D20" i="12"/>
  <c r="D21" i="12"/>
  <c r="D22" i="12"/>
  <c r="D23" i="12"/>
  <c r="D24" i="12"/>
  <c r="D25" i="12"/>
  <c r="G26" i="12"/>
  <c r="D6" i="11"/>
  <c r="D7" i="11"/>
  <c r="D10" i="11"/>
  <c r="D11" i="11"/>
  <c r="D14" i="11"/>
  <c r="D15" i="11"/>
  <c r="D18" i="11"/>
  <c r="D19" i="11"/>
  <c r="D22" i="11"/>
  <c r="D23" i="11"/>
  <c r="J54" i="11"/>
  <c r="D17" i="11"/>
  <c r="D5" i="11"/>
  <c r="D9" i="11"/>
  <c r="D13" i="11"/>
  <c r="D21" i="11"/>
  <c r="G54" i="11"/>
  <c r="D8" i="11"/>
  <c r="D12" i="11"/>
  <c r="D20" i="11"/>
  <c r="J26" i="11"/>
  <c r="D25" i="11"/>
  <c r="G26" i="11"/>
  <c r="D4" i="11"/>
  <c r="D23" i="10"/>
  <c r="J54" i="10"/>
  <c r="D54" i="10"/>
  <c r="D21" i="10"/>
  <c r="D25" i="10"/>
  <c r="C26" i="10"/>
  <c r="J26" i="10"/>
  <c r="D5" i="10"/>
  <c r="D7" i="10"/>
  <c r="D8" i="10"/>
  <c r="D9" i="10"/>
  <c r="D11" i="10"/>
  <c r="D14" i="10"/>
  <c r="G26" i="10"/>
  <c r="D18" i="10"/>
  <c r="D22" i="10"/>
  <c r="D10" i="10"/>
  <c r="G82" i="9"/>
  <c r="D82" i="9"/>
  <c r="G54" i="9"/>
  <c r="D54" i="9"/>
  <c r="D16" i="9"/>
  <c r="D20" i="9"/>
  <c r="D8" i="9"/>
  <c r="D24" i="9"/>
  <c r="B26" i="9"/>
  <c r="G26" i="9"/>
  <c r="D11" i="7"/>
  <c r="D15" i="7"/>
  <c r="D13" i="7"/>
  <c r="D14" i="7"/>
  <c r="C26" i="7"/>
  <c r="D8" i="7"/>
  <c r="D12" i="7"/>
  <c r="D24" i="7"/>
  <c r="D16" i="7"/>
  <c r="D4" i="20"/>
  <c r="D4" i="19"/>
  <c r="D4" i="16"/>
  <c r="D4" i="15"/>
  <c r="D4" i="14"/>
  <c r="J54" i="13"/>
  <c r="J26" i="13"/>
  <c r="D4" i="12"/>
  <c r="D6" i="10"/>
  <c r="J54" i="9"/>
  <c r="D26" i="7"/>
  <c r="B26" i="7"/>
  <c r="D26" i="13" l="1"/>
  <c r="D26" i="17"/>
  <c r="D26" i="15"/>
  <c r="D26" i="9"/>
  <c r="D26" i="8"/>
  <c r="D26" i="20"/>
  <c r="D26" i="19"/>
  <c r="D26" i="18"/>
  <c r="D26" i="16"/>
  <c r="D26" i="14"/>
  <c r="D26" i="12"/>
  <c r="D26" i="11"/>
  <c r="D26" i="10"/>
</calcChain>
</file>

<file path=xl/sharedStrings.xml><?xml version="1.0" encoding="utf-8"?>
<sst xmlns="http://schemas.openxmlformats.org/spreadsheetml/2006/main" count="1679" uniqueCount="262">
  <si>
    <t>อุทัยธานี</t>
  </si>
  <si>
    <t>ตรัง</t>
  </si>
  <si>
    <t>ชลบุรี</t>
  </si>
  <si>
    <t>สมุทรสาคร</t>
  </si>
  <si>
    <t>ประจวบคีรีขันธ์</t>
  </si>
  <si>
    <t>ภูเก็ต</t>
  </si>
  <si>
    <t>กาญจนบุรี</t>
  </si>
  <si>
    <t>สุราษฎร์ธานี</t>
  </si>
  <si>
    <t>ราชบุรี</t>
  </si>
  <si>
    <t>กระบี่</t>
  </si>
  <si>
    <t>นครปฐม</t>
  </si>
  <si>
    <t>กรุงเทพมหานคร</t>
  </si>
  <si>
    <t>สมุทรปราการ</t>
  </si>
  <si>
    <t>นครราชสีมา</t>
  </si>
  <si>
    <t>เชียงใหม่</t>
  </si>
  <si>
    <t>ตราด</t>
  </si>
  <si>
    <t>ฉะเชิงเทรา</t>
  </si>
  <si>
    <t>ปทุมธานี</t>
  </si>
  <si>
    <t>ตาก</t>
  </si>
  <si>
    <t>สงขลา</t>
  </si>
  <si>
    <t>พังงา</t>
  </si>
  <si>
    <t>ชุมพร</t>
  </si>
  <si>
    <t>ศรีสะเกษ</t>
  </si>
  <si>
    <t>ระยอง</t>
  </si>
  <si>
    <t>นราธิวาส</t>
  </si>
  <si>
    <t>แพร่</t>
  </si>
  <si>
    <t>ปัตตานี</t>
  </si>
  <si>
    <t>เพชรบูรณ์</t>
  </si>
  <si>
    <t>เพชรบุรี</t>
  </si>
  <si>
    <t>บุรีรัมย์</t>
  </si>
  <si>
    <t>ลำปาง</t>
  </si>
  <si>
    <t>นนทบุรี</t>
  </si>
  <si>
    <t>ลำพูน</t>
  </si>
  <si>
    <t>ชัยนาท</t>
  </si>
  <si>
    <t>กำแพงเพชร</t>
  </si>
  <si>
    <t>ปราจีนบุรี</t>
  </si>
  <si>
    <t>อุดรธานี</t>
  </si>
  <si>
    <t>ชัยภูมิ</t>
  </si>
  <si>
    <t>สุพรรณบุรี</t>
  </si>
  <si>
    <t>สตูล</t>
  </si>
  <si>
    <t>พิจิตร</t>
  </si>
  <si>
    <t>เลย</t>
  </si>
  <si>
    <t>เชียงราย</t>
  </si>
  <si>
    <t>ระนอง</t>
  </si>
  <si>
    <t>สกลนคร</t>
  </si>
  <si>
    <t>พระนครศรีอยุธยา</t>
  </si>
  <si>
    <t>มหาสารคาม</t>
  </si>
  <si>
    <t>สุรินทร์</t>
  </si>
  <si>
    <t>นครสวรรค์</t>
  </si>
  <si>
    <t>ขอนแก่น</t>
  </si>
  <si>
    <t>บึงกาฬ</t>
  </si>
  <si>
    <t>ลพบุรี</t>
  </si>
  <si>
    <t>น่าน</t>
  </si>
  <si>
    <t>อ่างทอง</t>
  </si>
  <si>
    <t>สมุทรสงคราม</t>
  </si>
  <si>
    <t>ร้อยเอ็ด</t>
  </si>
  <si>
    <t>นครพนม</t>
  </si>
  <si>
    <t>สระแก้ว</t>
  </si>
  <si>
    <t>หนองคาย</t>
  </si>
  <si>
    <t>ยโสธร</t>
  </si>
  <si>
    <t>สระบุรี</t>
  </si>
  <si>
    <t>อุบลราชธานี</t>
  </si>
  <si>
    <t>ยะลา</t>
  </si>
  <si>
    <t>แม่ฮ่องสอน</t>
  </si>
  <si>
    <t>พิษณุโลก</t>
  </si>
  <si>
    <t>พะเยา</t>
  </si>
  <si>
    <t>อุตรดิตถ์</t>
  </si>
  <si>
    <t>สุโขทัย</t>
  </si>
  <si>
    <t>กาฬสินธุ์</t>
  </si>
  <si>
    <t>นครศรีธรรมราช</t>
  </si>
  <si>
    <t>พัทลุง</t>
  </si>
  <si>
    <t>หนองบัวลำภู</t>
  </si>
  <si>
    <t>สิงห์บุรี</t>
  </si>
  <si>
    <t>จันทบุรี</t>
  </si>
  <si>
    <t>ชาย</t>
  </si>
  <si>
    <t>นครนายก</t>
  </si>
  <si>
    <t>อำนาจเจริญ</t>
  </si>
  <si>
    <t>มุกดาหาร</t>
  </si>
  <si>
    <t>รวม</t>
  </si>
  <si>
    <t>ภาค</t>
  </si>
  <si>
    <t>หญิง</t>
  </si>
  <si>
    <t>รวมเหนือ</t>
  </si>
  <si>
    <t>รวมตะวันออกเฉียงเหนือ</t>
  </si>
  <si>
    <t>รวมกลาง (ไม่รวมกรุงเทพฯ)</t>
  </si>
  <si>
    <t>รวมใต้</t>
  </si>
  <si>
    <t>รวบรวมและวิเคราะห์โดย : กลุ่มข้อมูลข่าวสารสุขภาพ   กองยุทธศาสตร์และแผนงาน</t>
  </si>
  <si>
    <t>จังหวัด</t>
  </si>
  <si>
    <t>ลำดับ</t>
  </si>
  <si>
    <t>ที่</t>
  </si>
  <si>
    <t>ทั้งประเทศ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</si>
  <si>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</si>
  <si>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</si>
  <si>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</si>
  <si>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</si>
  <si>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</si>
  <si>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</si>
  <si>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</si>
  <si>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</si>
  <si>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</si>
  <si>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</si>
  <si>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</si>
  <si>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</si>
  <si>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</si>
  <si>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</si>
  <si>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</si>
  <si>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</si>
  <si>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</si>
  <si>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</si>
  <si>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</si>
  <si>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</si>
  <si>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</si>
  <si>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</si>
  <si>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</si>
  <si>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</si>
  <si>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</si>
  <si>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รวบรวมและวิเคราะห์โดย :  กลุ่มข้อมูลข่าวสารสุขภาพ   กองยุทธศาสตร์และแผนงาน</t>
  </si>
  <si>
    <t>ลำดับที่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</si>
  <si>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</si>
  <si>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</si>
  <si>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</si>
  <si>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</si>
  <si>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</si>
  <si>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</si>
  <si>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</si>
  <si>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</si>
  <si>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</si>
  <si>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</si>
  <si>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</si>
  <si>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</si>
  <si>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</si>
  <si>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</si>
  <si>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</si>
  <si>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</si>
  <si>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</si>
  <si>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</si>
  <si>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</si>
  <si>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</si>
  <si>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</si>
  <si>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</si>
  <si>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</si>
  <si>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</si>
  <si>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</si>
  <si>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</si>
  <si>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</si>
  <si>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</si>
  <si>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</si>
  <si>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</si>
  <si>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</si>
  <si>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</si>
  <si>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</si>
  <si>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</si>
  <si>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</si>
  <si>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</si>
  <si>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 xml:space="preserve"> 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</si>
  <si>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</si>
  <si>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</si>
  <si>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</si>
  <si>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</si>
  <si>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</si>
  <si>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</si>
  <si>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</si>
  <si>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</si>
  <si>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</si>
  <si>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</si>
  <si>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</si>
  <si>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</si>
  <si>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</si>
  <si>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</si>
  <si>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</si>
  <si>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รวมทั้งประเทศ</t>
  </si>
  <si>
    <t>รวมภาคเหนือ</t>
  </si>
  <si>
    <t>รวมภาคตะวันออกเฉียงเหนือ</t>
  </si>
  <si>
    <t>กลุ่มอายุ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</si>
  <si>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</si>
  <si>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</si>
  <si>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</si>
  <si>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</si>
  <si>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</si>
  <si>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</si>
  <si>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</si>
  <si>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</si>
  <si>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</si>
  <si>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</si>
  <si>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</si>
  <si>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</si>
  <si>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</si>
  <si>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</si>
  <si>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</si>
  <si>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</si>
  <si>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</si>
  <si>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</si>
  <si>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</si>
  <si>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</si>
  <si>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</si>
  <si>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</t>
  </si>
  <si>
    <t>รวมภาคกลาง (รวม กทม.)</t>
  </si>
  <si>
    <t>รวมภาคใต้</t>
  </si>
  <si>
    <t>รวมเขต 1</t>
  </si>
  <si>
    <t>รวมเขต  2</t>
  </si>
  <si>
    <t>รวมเขต  3</t>
  </si>
  <si>
    <t>รวมเขต  4</t>
  </si>
  <si>
    <t>รวมเขต  5</t>
  </si>
  <si>
    <t>รวมเขต 6</t>
  </si>
  <si>
    <t>รวมเขต  7</t>
  </si>
  <si>
    <t>รวมเขต  8</t>
  </si>
  <si>
    <t>รวมเขต  9</t>
  </si>
  <si>
    <t>รวมเขต  10</t>
  </si>
  <si>
    <t>รวมเขต  11</t>
  </si>
  <si>
    <t>รวมเขต  12</t>
  </si>
  <si>
    <t>กทม</t>
  </si>
  <si>
    <t>รวมเขต  1</t>
  </si>
  <si>
    <t>รวบรวมและวิเคราะห์โดย : กลุ่มข้อมูลข่าวสารสุขภาพ  กองยุทธศาสตร์และแผนงาน</t>
  </si>
  <si>
    <t>รวมเขต  6</t>
  </si>
  <si>
    <t>รวบรวมและวิเคราะห์โดย : กลุ่มข้อมูลข่าวสารสุขภาพ กองยุทธศาสตร์และแผนงาน</t>
  </si>
  <si>
    <t>กาฬสินธ์</t>
  </si>
  <si>
    <t xml:space="preserve">รวบรวมและวิเคราะห์โดย :  กลุ่มข้อมูลข่าวสารสุขภาพ   กองยุทธศาสตร์และแผนงาน </t>
  </si>
  <si>
    <t xml:space="preserve">รวบรวมและวิเคราะห์โดย : กลุ่มข้อมูลข่าวสารสุขภาพ  กองยุทธศาสตร์และแผนงาน </t>
  </si>
  <si>
    <t xml:space="preserve">รวบรวมและวิเคราะห์โดย : กลุ่มข้อมูลข่าวสารสุขภาพ   กองยุทธศาสตร์และแผนงาน </t>
  </si>
  <si>
    <t xml:space="preserve">รวบรวมและวิเคราะห์โดย :  กลุ่มข้อมูลข่าวสารสุขภาพ  กองยุทธศาสตร์และแผนงาน  </t>
  </si>
  <si>
    <t>,</t>
  </si>
  <si>
    <t xml:space="preserve">รวบรวมและวิเคราะห์โดย :  กลุ่มข้อมูลข่าวสารสุขภาพ  กองยุทธศาสตร์และแผนงาน </t>
  </si>
  <si>
    <t>กรุงเทพ ฯ</t>
  </si>
  <si>
    <t>ตาราง 1 จำนวนประชากรกลางปี 2565 จำแนกรายภาค</t>
  </si>
  <si>
    <t>ที่มา : สำนักบริหารการทะเบียน กรมการปกครอง (ประชากรประกาศ ณ วันที่ 31 ธันวาคม 2564 และ 31 ธันวาคม 2565)</t>
  </si>
  <si>
    <t>ตาราง 2 จำนวนประชากรกลางปี 2565 จำแนกรายจังหวัด ภาคเหนือ</t>
  </si>
  <si>
    <t>ตาราง 3 จำนวนประชากรกลางปี 2565 จำแนกรายจังหวัด ภาคตะวันออกเฉียงเหนือ</t>
  </si>
  <si>
    <t>ตาราง 4 จำนวนประชากรกลางปี 2565 จำแนกรายจังหวัด ภาคกลาง</t>
  </si>
  <si>
    <t>ตาราง 5 จำนวนประชากรกลางปี 2565 จำแนกรายจังหวัด ภาคใต้</t>
  </si>
  <si>
    <t xml:space="preserve">ตาราง 6 จำนวนประชากรกลางปี 2565 จำแนกรายจังหวัด </t>
  </si>
  <si>
    <t>ประชากรกลางปี 2565</t>
  </si>
  <si>
    <t>ตาราง 6 จำนวนประชากรกลางปี 2565 จำแนกรายจังหวัด  (ต่อ)</t>
  </si>
  <si>
    <t>ตาราง 7 จำนวนประชากรกลางปี 2565 จำแนกตามกลุ่มอายุ รายภาค</t>
  </si>
  <si>
    <t>ตาราง 7 จำนวนประชากรกลางปี 2565 จำแนกตามกลุ่มอายุ รายภาค (ต่อ)</t>
  </si>
  <si>
    <t xml:space="preserve">ตาราง 8 จำนวนประชากรกลางปี 2565 จำแนกตามกลุ่มอายุ รายเขตพื้นที่เครือข่ายบริการ </t>
  </si>
  <si>
    <t>ตาราง 8 จำนวนประชากรกลางปี 2565 จำแนกตามกลุ่มอายุ รายเขตพื้นที่เครือข่ายบริการ (ต่อ)</t>
  </si>
  <si>
    <t>ตาราง 9 จำนวนประชากรกลางปี 2565 จำแนกตามกลุ่มอายุ รายจังหวัดเขตพื้นที่เครือข่ายบริการที่ 1</t>
  </si>
  <si>
    <t>ตาราง 9 จำนวนประชากรกลางปี 2565 จำแนกตามกลุ่มอายุ รายจังหวัดเขตพื้นที่เครือข่ายบริการที่ 1 (ต่อ)</t>
  </si>
  <si>
    <t>ตาราง 10 จำนวนประชากรกลางปี 2565 จำแนกตามกลุ่มอายุ รายจังหวัดเขตพื้นที่เครือข่ายบริการที่ 2</t>
  </si>
  <si>
    <t>ตาราง 10 จำนวนประชากรกลางปี 2565 จำแนกตามกลุ่มอายุ รายจังหวัดเขตพื้นที่เครือข่ายบริการที่ 2 (ต่อ)</t>
  </si>
  <si>
    <t>ตาราง 11 จำนวนประชากรกลางปี 2565 จำแนกตามกลุ่มอายุ รายจังหวัดเขตพื้นที่เครือข่ายบริการที่ 3</t>
  </si>
  <si>
    <t>ตาราง 11 จำนวนประชากรกลางปี 2565 จำแนกตามกลุ่มอายุ รายจังหวัดเขตพื้นที่เครือข่ายบริการที่ 3 (ต่อ)</t>
  </si>
  <si>
    <t>ตาราง 12 จำนวนประชากรกลางปี 2565 จำแนกตามกลุ่มอายุ รายจังหวัดเขตพื้นที่เครือข่ายบริการที่ 4</t>
  </si>
  <si>
    <t>ตาราง 12 จำนวนประชากรกลางปี 2565 จำแนกตามกลุ่มอายุ รายจังหวัดเขตพื้นที่เครือข่ายบริการที่ 4 (ต่อ)</t>
  </si>
  <si>
    <t>ตาราง 13 จำนวนประชากรกลางปี 2565 จำแนกตามกลุ่มอายุ รายจังหวัดเขตพื้นที่เครือข่ายบริการที่ 5</t>
  </si>
  <si>
    <t>ตาราง 13 จำนวนประชากรกลางปี 2565 จำแนกตามกลุ่มอายุ รายจังหวัดเขตพื้นที่เครือข่ายบริการที่ 5 (ต่อ)</t>
  </si>
  <si>
    <t>ตาราง 14 จำนวนประชากรกลางปี 2565 จำแนกตามกลุ่มอายุ รายจังหวัดเขตพื้นที่เครือข่ายบริการที่ 6</t>
  </si>
  <si>
    <t>ตาราง 14 จำนวนประชากรกลางปี 2565 จำแนกตามกลุ่มอายุ รายจังหวัดเขตพื้นที่เครือข่ายบริการที่ 6 (ต่อ)</t>
  </si>
  <si>
    <t>ตาราง 15 จำนวนประชากรกลางปี 2565 จำแนกตามกลุ่มอายุ รายจังหวัดเขตพื้นที่เครือข่ายบริการที่ 7</t>
  </si>
  <si>
    <t>ตาราง 15 จำนวนประชากรกลางปี 2565 จำแนกตามกลุ่มอายุ รายจังหวัดเขตพื้นที่เครือข่ายบริการที่ 7 (ต่อ)</t>
  </si>
  <si>
    <t>ตาราง 16 จำนวนประชากรกลางปี 2565 จำแนกตามกลุ่มอายุ รายจังหวัดเขตพื้นที่เครือข่ายบริการที่ 8</t>
  </si>
  <si>
    <t>ตาราง 16 จำนวนประชากรกลางปี 2565 จำแนกตามกลุ่มอายุ รายจังหวัดเขตพื้นที่เครือข่ายบริการที่ 8 (ต่อ)</t>
  </si>
  <si>
    <t>ตารางที่ 16 จำนวนประชากรกลางปี 2565 จำแนกตามกลุ่มอายุ รายจังหวัดเขตพื้นที่เครือข่ายบริการที่ 8 (ต่อ)</t>
  </si>
  <si>
    <t>ตาราง 17 จำนวนประชากรกลางปี 2565 จำแนกตามกลุ่มอายุ รายจังหวัดเขตพื้นที่เครือข่ายบริการที่ 9</t>
  </si>
  <si>
    <t>ตาราง 17 จำนวนประชากรกลางปี 2565 จำแนกตามกลุ่มอายุ รายจังหวัดเขตพื้นที่เครือข่ายบริการที่ 9 (ต่อ)</t>
  </si>
  <si>
    <t>ตาราง 18 จำนวนประชากรกลางปี 2565 จำแนกตามกลุ่มอายุ รายจังหวัดเขตพื้นที่เครือข่ายบริการที่ 10</t>
  </si>
  <si>
    <t>ตาราง 18 จำนวนประชากรกลางปี 2565 จำแนกตามกลุ่มอายุ รายจังหวัดเขตพื้นที่เครือข่ายบริการที่ 10 (ต่อ)</t>
  </si>
  <si>
    <t>ตาราง 19 จำนวนประชากรกลางปี 2565 จำแนกตามกลุ่มอายุ รายจังหวัดเขตพื้นที่เครือข่ายบริการที่ 11</t>
  </si>
  <si>
    <t>ตาราง 19 จำนวนประชากรกลางปี 2565 จำแนกตามกลุ่มอายุ รายจังหวัดเขตพื้นที่เครือข่ายบริการที่ 11 (ต่อ)</t>
  </si>
  <si>
    <t>ตาราง 20 จำนวนประชากรกลางปี 2565 จำแนกตามกลุ่มอายุ รายจังหวัดเขตพื้นที่เครือข่ายบริการที่ 12</t>
  </si>
  <si>
    <t>ตาราง 20 จำนวนประชากรกลางปี 2565 จำแนกตามกลุ่มอายุ รายจังหวัดเขตพื้นที่เครือข่ายบริการที่ 12 (ต่อ)</t>
  </si>
  <si>
    <t>ตาราง 21 จำนวนประชากรกลางปี 2565 จำแนกตามกลุ่มอายุ เขตพื้นที่เครือข่ายบริการกรุงเทพมหานคร</t>
  </si>
  <si>
    <t>ที่มา : สำนักบริหารการทะเบียน กรมการปกครอง (ประชากรประกาศ ณ วันที่ 31 ธันวาคม 2564  และ 31 ธันวาคม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</si>
</sst>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  <numFmt numFmtId="167" formatCode="0.000"/>
    <numFmt numFmtId="168" formatCode="0.0"/>
    <numFmt numFmtId="169" formatCode="#,##0.000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b/>
      <sz val="16"/>
      <color indexed="8"/>
      <name val="Cordia New"/>
      <family val="2"/>
    </font>
    <font>
      <sz val="16"/>
      <color indexed="8"/>
      <name val="Cordia New"/>
      <family val="2"/>
    </font>
    <font>
      <sz val="14"/>
      <color indexed="8"/>
      <name val="Cordia New"/>
      <family val="2"/>
    </font>
    <font>
      <sz val="9"/>
      <color indexed="8"/>
      <name val="Tahoma"/>
      <family val="2"/>
      <charset val="222"/>
    </font>
    <font>
      <sz val="9"/>
      <name val="Cordia New"/>
      <family val="2"/>
    </font>
    <font>
      <sz val="9"/>
      <name val="Arial"/>
      <family val="2"/>
    </font>
    <font>
      <sz val="14"/>
      <name val="Cordia New"/>
      <family val="2"/>
      <charset val="222"/>
    </font>
    <font>
      <sz val="16"/>
      <name val="CordiaUPC"/>
      <family val="2"/>
      <charset val="222"/>
    </font>
    <font>
      <sz val="11"/>
      <color indexed="8"/>
      <name val="Cordia New"/>
      <family val="2"/>
    </font>
    <font>
      <sz val="10"/>
      <name val="Cordia Ne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302">
    <xf numFmtId="0" fontId="0" fillId="0" borderId="0" xfId="0"/>
    <xf numFmtId="0" fontId="20" fillId="0" borderId="0" xfId="42" applyFont="1"/>
    <xf numFmtId="0" fontId="20" fillId="0" borderId="10" xfId="42" applyFont="1" applyBorder="1" applyAlignment="1">
      <alignment horizontal="center"/>
    </xf>
    <xf numFmtId="1" fontId="20" fillId="0" borderId="10" xfId="42" applyNumberFormat="1" applyFont="1" applyBorder="1" applyAlignment="1">
      <alignment horizontal="center"/>
    </xf>
    <xf numFmtId="164" fontId="21" fillId="0" borderId="12" xfId="43" applyNumberFormat="1" applyFont="1" applyFill="1" applyBorder="1"/>
    <xf numFmtId="164" fontId="21" fillId="0" borderId="14" xfId="43" applyNumberFormat="1" applyFont="1" applyFill="1" applyBorder="1"/>
    <xf numFmtId="164" fontId="20" fillId="0" borderId="10" xfId="43" applyNumberFormat="1" applyFont="1" applyBorder="1"/>
    <xf numFmtId="0" fontId="21" fillId="0" borderId="0" xfId="44" applyFont="1" applyBorder="1"/>
    <xf numFmtId="165" fontId="22" fillId="0" borderId="0" xfId="45" applyNumberFormat="1" applyFont="1" applyBorder="1"/>
    <xf numFmtId="165" fontId="22" fillId="0" borderId="0" xfId="46" applyNumberFormat="1" applyFont="1" applyBorder="1"/>
    <xf numFmtId="0" fontId="18" fillId="0" borderId="0" xfId="42"/>
    <xf numFmtId="0" fontId="19" fillId="0" borderId="0" xfId="44" applyBorder="1"/>
    <xf numFmtId="165" fontId="19" fillId="0" borderId="0" xfId="45" applyNumberFormat="1" applyFont="1" applyBorder="1"/>
    <xf numFmtId="0" fontId="23" fillId="0" borderId="0" xfId="42" applyFont="1"/>
    <xf numFmtId="43" fontId="21" fillId="0" borderId="0" xfId="43" applyFont="1" applyFill="1" applyBorder="1"/>
    <xf numFmtId="164" fontId="20" fillId="0" borderId="10" xfId="43" applyNumberFormat="1" applyFont="1" applyFill="1" applyBorder="1"/>
    <xf numFmtId="165" fontId="22" fillId="0" borderId="0" xfId="45" applyNumberFormat="1" applyFont="1" applyFill="1" applyBorder="1"/>
    <xf numFmtId="43" fontId="24" fillId="0" borderId="0" xfId="43" applyFont="1" applyFill="1" applyBorder="1"/>
    <xf numFmtId="164" fontId="21" fillId="0" borderId="12" xfId="43" applyNumberFormat="1" applyFont="1" applyFill="1" applyBorder="1" applyAlignment="1">
      <alignment horizontal="center"/>
    </xf>
    <xf numFmtId="164" fontId="21" fillId="0" borderId="11" xfId="43" applyNumberFormat="1" applyFont="1" applyBorder="1"/>
    <xf numFmtId="164" fontId="21" fillId="0" borderId="12" xfId="43" applyNumberFormat="1" applyFont="1" applyBorder="1"/>
    <xf numFmtId="164" fontId="21" fillId="0" borderId="13" xfId="43" applyNumberFormat="1" applyFont="1" applyFill="1" applyBorder="1" applyAlignment="1">
      <alignment horizontal="center"/>
    </xf>
    <xf numFmtId="165" fontId="22" fillId="0" borderId="0" xfId="46" applyNumberFormat="1" applyFont="1" applyFill="1" applyBorder="1"/>
    <xf numFmtId="3" fontId="24" fillId="0" borderId="11" xfId="42" applyNumberFormat="1" applyFont="1" applyBorder="1"/>
    <xf numFmtId="3" fontId="21" fillId="0" borderId="11" xfId="43" applyNumberFormat="1" applyFont="1" applyBorder="1"/>
    <xf numFmtId="3" fontId="21" fillId="0" borderId="16" xfId="43" applyNumberFormat="1" applyFont="1" applyFill="1" applyBorder="1"/>
    <xf numFmtId="3" fontId="21" fillId="0" borderId="12" xfId="43" applyNumberFormat="1" applyFont="1" applyBorder="1"/>
    <xf numFmtId="3" fontId="21" fillId="0" borderId="12" xfId="43" applyNumberFormat="1" applyFont="1" applyFill="1" applyBorder="1"/>
    <xf numFmtId="3" fontId="21" fillId="0" borderId="15" xfId="43" applyNumberFormat="1" applyFont="1" applyFill="1" applyBorder="1"/>
    <xf numFmtId="164" fontId="21" fillId="0" borderId="0" xfId="43" applyNumberFormat="1" applyFont="1" applyFill="1" applyBorder="1"/>
    <xf numFmtId="164" fontId="21" fillId="0" borderId="0" xfId="43" applyNumberFormat="1" applyFont="1" applyBorder="1"/>
    <xf numFmtId="166" fontId="22" fillId="0" borderId="0" xfId="45" applyNumberFormat="1" applyFont="1" applyFill="1" applyBorder="1"/>
    <xf numFmtId="164" fontId="21" fillId="0" borderId="11" xfId="43" applyNumberFormat="1" applyFont="1" applyFill="1" applyBorder="1"/>
    <xf numFmtId="164" fontId="21" fillId="0" borderId="15" xfId="43" applyNumberFormat="1" applyFont="1" applyFill="1" applyBorder="1"/>
    <xf numFmtId="0" fontId="20" fillId="0" borderId="18" xfId="42" applyFont="1" applyBorder="1" applyAlignment="1">
      <alignment horizontal="centerContinuous"/>
    </xf>
    <xf numFmtId="0" fontId="20" fillId="0" borderId="19" xfId="42" applyFont="1" applyBorder="1" applyAlignment="1">
      <alignment horizontal="centerContinuous"/>
    </xf>
    <xf numFmtId="0" fontId="20" fillId="0" borderId="20" xfId="42" applyFont="1" applyBorder="1" applyAlignment="1">
      <alignment horizontal="centerContinuous"/>
    </xf>
    <xf numFmtId="0" fontId="21" fillId="0" borderId="0" xfId="42" applyFont="1"/>
    <xf numFmtId="0" fontId="22" fillId="0" borderId="0" xfId="44" applyFont="1" applyBorder="1"/>
    <xf numFmtId="0" fontId="22" fillId="0" borderId="0" xfId="48" applyFont="1"/>
    <xf numFmtId="0" fontId="22" fillId="0" borderId="28" xfId="48" applyFont="1" applyBorder="1" applyAlignment="1">
      <alignment horizontal="centerContinuous"/>
    </xf>
    <xf numFmtId="0" fontId="22" fillId="0" borderId="19" xfId="48" applyFont="1" applyBorder="1" applyAlignment="1">
      <alignment horizontal="centerContinuous"/>
    </xf>
    <xf numFmtId="0" fontId="22" fillId="0" borderId="28" xfId="48" applyFont="1" applyBorder="1"/>
    <xf numFmtId="0" fontId="22" fillId="0" borderId="19" xfId="48" applyFont="1" applyBorder="1"/>
    <xf numFmtId="0" fontId="19" fillId="0" borderId="0" xfId="48"/>
    <xf numFmtId="0" fontId="22" fillId="0" borderId="28" xfId="48" applyFont="1" applyBorder="1" applyAlignment="1">
      <alignment horizontal="center"/>
    </xf>
    <xf numFmtId="0" fontId="22" fillId="0" borderId="10" xfId="48" applyFont="1" applyBorder="1" applyAlignment="1">
      <alignment horizontal="center"/>
    </xf>
    <xf numFmtId="0" fontId="22" fillId="0" borderId="14" xfId="48" applyFont="1" applyBorder="1" applyAlignment="1">
      <alignment horizontal="center"/>
    </xf>
    <xf numFmtId="165" fontId="22" fillId="0" borderId="10" xfId="48" applyNumberFormat="1" applyFont="1" applyBorder="1"/>
    <xf numFmtId="164" fontId="22" fillId="0" borderId="10" xfId="49" applyNumberFormat="1" applyFont="1" applyBorder="1"/>
    <xf numFmtId="164" fontId="19" fillId="0" borderId="0" xfId="48" applyNumberFormat="1"/>
    <xf numFmtId="2" fontId="22" fillId="0" borderId="28" xfId="48" quotePrefix="1" applyNumberFormat="1" applyFont="1" applyBorder="1" applyAlignment="1">
      <alignment horizontal="center"/>
    </xf>
    <xf numFmtId="165" fontId="19" fillId="0" borderId="0" xfId="48" applyNumberFormat="1"/>
    <xf numFmtId="0" fontId="22" fillId="0" borderId="28" xfId="48" quotePrefix="1" applyFont="1" applyBorder="1" applyAlignment="1">
      <alignment horizontal="center"/>
    </xf>
    <xf numFmtId="0" fontId="22" fillId="0" borderId="0" xfId="48" applyFont="1" applyBorder="1"/>
    <xf numFmtId="165" fontId="22" fillId="0" borderId="0" xfId="48" applyNumberFormat="1" applyFont="1" applyBorder="1"/>
    <xf numFmtId="164" fontId="22" fillId="0" borderId="0" xfId="49" applyNumberFormat="1" applyFont="1" applyBorder="1"/>
    <xf numFmtId="0" fontId="22" fillId="0" borderId="20" xfId="48" applyFont="1" applyBorder="1"/>
    <xf numFmtId="165" fontId="22" fillId="0" borderId="10" xfId="49" applyNumberFormat="1" applyFont="1" applyBorder="1"/>
    <xf numFmtId="2" fontId="22" fillId="0" borderId="10" xfId="48" quotePrefix="1" applyNumberFormat="1" applyFont="1" applyBorder="1" applyAlignment="1">
      <alignment horizontal="center"/>
    </xf>
    <xf numFmtId="165" fontId="22" fillId="0" borderId="0" xfId="48" applyNumberFormat="1" applyFont="1"/>
    <xf numFmtId="0" fontId="22" fillId="0" borderId="10" xfId="48" quotePrefix="1" applyFont="1" applyBorder="1" applyAlignment="1">
      <alignment horizontal="center"/>
    </xf>
    <xf numFmtId="0" fontId="22" fillId="0" borderId="10" xfId="48" applyFont="1" applyBorder="1"/>
    <xf numFmtId="165" fontId="22" fillId="0" borderId="0" xfId="49" applyNumberFormat="1" applyFont="1" applyBorder="1"/>
    <xf numFmtId="0" fontId="22" fillId="0" borderId="0" xfId="44" applyFont="1"/>
    <xf numFmtId="0" fontId="22" fillId="0" borderId="28" xfId="44" applyFont="1" applyBorder="1" applyAlignment="1">
      <alignment horizontal="center"/>
    </xf>
    <xf numFmtId="0" fontId="22" fillId="0" borderId="10" xfId="44" applyFont="1" applyBorder="1" applyAlignment="1">
      <alignment horizontal="center"/>
    </xf>
    <xf numFmtId="165" fontId="22" fillId="0" borderId="10" xfId="45" applyNumberFormat="1" applyFont="1" applyBorder="1"/>
    <xf numFmtId="165" fontId="22" fillId="0" borderId="10" xfId="50" applyNumberFormat="1" applyFont="1" applyBorder="1"/>
    <xf numFmtId="165" fontId="18" fillId="0" borderId="0" xfId="42" applyNumberFormat="1"/>
    <xf numFmtId="2" fontId="22" fillId="0" borderId="28" xfId="44" quotePrefix="1" applyNumberFormat="1" applyFont="1" applyBorder="1" applyAlignment="1">
      <alignment horizontal="center"/>
    </xf>
    <xf numFmtId="0" fontId="22" fillId="0" borderId="28" xfId="44" quotePrefix="1" applyFont="1" applyBorder="1" applyAlignment="1">
      <alignment horizontal="center"/>
    </xf>
    <xf numFmtId="0" fontId="22" fillId="0" borderId="28" xfId="44" applyFont="1" applyBorder="1"/>
    <xf numFmtId="165" fontId="22" fillId="0" borderId="10" xfId="46" applyNumberFormat="1" applyFont="1" applyBorder="1"/>
    <xf numFmtId="0" fontId="26" fillId="0" borderId="0" xfId="42" applyFont="1"/>
    <xf numFmtId="165" fontId="27" fillId="0" borderId="0" xfId="45" applyNumberFormat="1" applyFont="1" applyBorder="1"/>
    <xf numFmtId="165" fontId="27" fillId="0" borderId="0" xfId="46" applyNumberFormat="1" applyFont="1" applyBorder="1"/>
    <xf numFmtId="0" fontId="28" fillId="0" borderId="0" xfId="44" applyFont="1" applyBorder="1"/>
    <xf numFmtId="165" fontId="28" fillId="0" borderId="0" xfId="45" applyNumberFormat="1" applyFont="1" applyBorder="1"/>
    <xf numFmtId="165" fontId="22" fillId="0" borderId="10" xfId="51" applyNumberFormat="1" applyFont="1" applyBorder="1"/>
    <xf numFmtId="165" fontId="22" fillId="0" borderId="10" xfId="45" applyNumberFormat="1" applyFont="1" applyBorder="1" applyAlignment="1">
      <alignment horizontal="center"/>
    </xf>
    <xf numFmtId="165" fontId="22" fillId="0" borderId="10" xfId="44" applyNumberFormat="1" applyFont="1" applyBorder="1"/>
    <xf numFmtId="3" fontId="25" fillId="0" borderId="10" xfId="42" applyNumberFormat="1" applyFont="1" applyBorder="1"/>
    <xf numFmtId="3" fontId="18" fillId="0" borderId="0" xfId="42" applyNumberFormat="1"/>
    <xf numFmtId="16" fontId="22" fillId="0" borderId="28" xfId="44" quotePrefix="1" applyNumberFormat="1" applyFont="1" applyBorder="1" applyAlignment="1">
      <alignment horizontal="center"/>
    </xf>
    <xf numFmtId="165" fontId="22" fillId="0" borderId="28" xfId="45" applyNumberFormat="1" applyFont="1" applyBorder="1" applyAlignment="1">
      <alignment horizontal="center"/>
    </xf>
    <xf numFmtId="0" fontId="25" fillId="0" borderId="0" xfId="42" applyFont="1"/>
    <xf numFmtId="165" fontId="22" fillId="0" borderId="28" xfId="51" applyNumberFormat="1" applyFont="1" applyBorder="1"/>
    <xf numFmtId="165" fontId="22" fillId="0" borderId="19" xfId="51" applyNumberFormat="1" applyFont="1" applyBorder="1" applyAlignment="1">
      <alignment horizontal="center"/>
    </xf>
    <xf numFmtId="165" fontId="22" fillId="0" borderId="20" xfId="51" applyNumberFormat="1" applyFont="1" applyBorder="1"/>
    <xf numFmtId="165" fontId="22" fillId="0" borderId="28" xfId="52" applyNumberFormat="1" applyFont="1" applyBorder="1"/>
    <xf numFmtId="165" fontId="22" fillId="0" borderId="19" xfId="52" applyNumberFormat="1" applyFont="1" applyBorder="1" applyAlignment="1">
      <alignment horizontal="center"/>
    </xf>
    <xf numFmtId="165" fontId="22" fillId="0" borderId="20" xfId="52" applyNumberFormat="1" applyFont="1" applyBorder="1"/>
    <xf numFmtId="165" fontId="22" fillId="0" borderId="28" xfId="53" applyNumberFormat="1" applyFont="1" applyBorder="1"/>
    <xf numFmtId="165" fontId="22" fillId="0" borderId="19" xfId="53" applyNumberFormat="1" applyFont="1" applyBorder="1" applyAlignment="1">
      <alignment horizontal="center"/>
    </xf>
    <xf numFmtId="165" fontId="22" fillId="0" borderId="20" xfId="53" applyNumberFormat="1" applyFont="1" applyBorder="1"/>
    <xf numFmtId="165" fontId="22" fillId="0" borderId="10" xfId="51" applyNumberFormat="1" applyFont="1" applyBorder="1" applyAlignment="1">
      <alignment horizontal="center"/>
    </xf>
    <xf numFmtId="165" fontId="22" fillId="0" borderId="10" xfId="52" applyNumberFormat="1" applyFont="1" applyBorder="1" applyAlignment="1">
      <alignment horizontal="center"/>
    </xf>
    <xf numFmtId="165" fontId="22" fillId="0" borderId="10" xfId="53" applyNumberFormat="1" applyFont="1" applyBorder="1" applyAlignment="1">
      <alignment horizontal="center"/>
    </xf>
    <xf numFmtId="3" fontId="22" fillId="0" borderId="10" xfId="50" applyNumberFormat="1" applyFont="1" applyBorder="1"/>
    <xf numFmtId="3" fontId="22" fillId="0" borderId="10" xfId="52" applyNumberFormat="1" applyFont="1" applyBorder="1"/>
    <xf numFmtId="3" fontId="22" fillId="0" borderId="10" xfId="53" applyNumberFormat="1" applyFont="1" applyBorder="1"/>
    <xf numFmtId="2" fontId="25" fillId="0" borderId="0" xfId="42" applyNumberFormat="1" applyFont="1"/>
    <xf numFmtId="165" fontId="22" fillId="0" borderId="10" xfId="54" applyNumberFormat="1" applyFont="1" applyBorder="1"/>
    <xf numFmtId="165" fontId="22" fillId="0" borderId="10" xfId="52" applyNumberFormat="1" applyFont="1" applyBorder="1"/>
    <xf numFmtId="165" fontId="22" fillId="0" borderId="10" xfId="53" applyNumberFormat="1" applyFont="1" applyBorder="1"/>
    <xf numFmtId="165" fontId="22" fillId="0" borderId="28" xfId="55" applyNumberFormat="1" applyFont="1" applyBorder="1"/>
    <xf numFmtId="165" fontId="22" fillId="0" borderId="19" xfId="55" applyNumberFormat="1" applyFont="1" applyBorder="1" applyAlignment="1">
      <alignment horizontal="center"/>
    </xf>
    <xf numFmtId="165" fontId="22" fillId="0" borderId="20" xfId="55" applyNumberFormat="1" applyFont="1" applyBorder="1"/>
    <xf numFmtId="165" fontId="22" fillId="0" borderId="28" xfId="46" applyNumberFormat="1" applyFont="1" applyBorder="1"/>
    <xf numFmtId="165" fontId="22" fillId="0" borderId="19" xfId="46" applyNumberFormat="1" applyFont="1" applyBorder="1" applyAlignment="1">
      <alignment horizontal="center"/>
    </xf>
    <xf numFmtId="165" fontId="22" fillId="0" borderId="19" xfId="46" applyNumberFormat="1" applyFont="1" applyBorder="1"/>
    <xf numFmtId="165" fontId="22" fillId="0" borderId="28" xfId="56" applyNumberFormat="1" applyFont="1" applyBorder="1"/>
    <xf numFmtId="165" fontId="22" fillId="0" borderId="19" xfId="56" applyNumberFormat="1" applyFont="1" applyBorder="1" applyAlignment="1">
      <alignment horizontal="center"/>
    </xf>
    <xf numFmtId="165" fontId="22" fillId="0" borderId="20" xfId="56" applyNumberFormat="1" applyFont="1" applyBorder="1"/>
    <xf numFmtId="165" fontId="22" fillId="0" borderId="10" xfId="55" applyNumberFormat="1" applyFont="1" applyBorder="1" applyAlignment="1">
      <alignment horizontal="center"/>
    </xf>
    <xf numFmtId="165" fontId="22" fillId="0" borderId="10" xfId="46" applyNumberFormat="1" applyFont="1" applyBorder="1" applyAlignment="1">
      <alignment horizontal="center"/>
    </xf>
    <xf numFmtId="165" fontId="22" fillId="0" borderId="10" xfId="56" applyNumberFormat="1" applyFont="1" applyBorder="1" applyAlignment="1">
      <alignment horizontal="center"/>
    </xf>
    <xf numFmtId="3" fontId="22" fillId="0" borderId="10" xfId="55" applyNumberFormat="1" applyFont="1" applyBorder="1"/>
    <xf numFmtId="3" fontId="22" fillId="0" borderId="10" xfId="46" applyNumberFormat="1" applyFont="1" applyBorder="1"/>
    <xf numFmtId="3" fontId="22" fillId="0" borderId="10" xfId="56" applyNumberFormat="1" applyFont="1" applyBorder="1"/>
    <xf numFmtId="1" fontId="25" fillId="0" borderId="0" xfId="42" applyNumberFormat="1" applyFont="1"/>
    <xf numFmtId="165" fontId="22" fillId="0" borderId="28" xfId="50" applyNumberFormat="1" applyFont="1" applyBorder="1"/>
    <xf numFmtId="165" fontId="22" fillId="0" borderId="19" xfId="50" applyNumberFormat="1" applyFont="1" applyBorder="1" applyAlignment="1">
      <alignment horizontal="center"/>
    </xf>
    <xf numFmtId="165" fontId="22" fillId="0" borderId="20" xfId="50" applyNumberFormat="1" applyFont="1" applyBorder="1"/>
    <xf numFmtId="165" fontId="22" fillId="0" borderId="28" xfId="54" applyNumberFormat="1" applyFont="1" applyBorder="1"/>
    <xf numFmtId="165" fontId="22" fillId="0" borderId="19" xfId="54" applyNumberFormat="1" applyFont="1" applyBorder="1" applyAlignment="1">
      <alignment horizontal="center"/>
    </xf>
    <xf numFmtId="165" fontId="22" fillId="0" borderId="20" xfId="54" applyNumberFormat="1" applyFont="1" applyBorder="1"/>
    <xf numFmtId="165" fontId="22" fillId="0" borderId="28" xfId="57" applyNumberFormat="1" applyFont="1" applyBorder="1"/>
    <xf numFmtId="165" fontId="22" fillId="0" borderId="19" xfId="57" applyNumberFormat="1" applyFont="1" applyBorder="1" applyAlignment="1">
      <alignment horizontal="center"/>
    </xf>
    <xf numFmtId="165" fontId="22" fillId="0" borderId="20" xfId="57" applyNumberFormat="1" applyFont="1" applyBorder="1"/>
    <xf numFmtId="165" fontId="22" fillId="0" borderId="10" xfId="50" applyNumberFormat="1" applyFont="1" applyBorder="1" applyAlignment="1">
      <alignment horizontal="center"/>
    </xf>
    <xf numFmtId="165" fontId="22" fillId="0" borderId="10" xfId="54" applyNumberFormat="1" applyFont="1" applyBorder="1" applyAlignment="1">
      <alignment horizontal="center"/>
    </xf>
    <xf numFmtId="165" fontId="22" fillId="0" borderId="10" xfId="57" applyNumberFormat="1" applyFont="1" applyBorder="1" applyAlignment="1">
      <alignment horizontal="center"/>
    </xf>
    <xf numFmtId="3" fontId="22" fillId="0" borderId="10" xfId="54" applyNumberFormat="1" applyFont="1" applyBorder="1"/>
    <xf numFmtId="3" fontId="22" fillId="0" borderId="10" xfId="57" applyNumberFormat="1" applyFont="1" applyBorder="1"/>
    <xf numFmtId="165" fontId="22" fillId="0" borderId="19" xfId="49" applyNumberFormat="1" applyFont="1" applyBorder="1" applyAlignment="1">
      <alignment horizontal="center"/>
    </xf>
    <xf numFmtId="165" fontId="22" fillId="0" borderId="19" xfId="58" applyNumberFormat="1" applyFont="1" applyBorder="1" applyAlignment="1">
      <alignment horizontal="center"/>
    </xf>
    <xf numFmtId="165" fontId="22" fillId="0" borderId="19" xfId="59" applyNumberFormat="1" applyFont="1" applyBorder="1" applyAlignment="1">
      <alignment horizontal="center"/>
    </xf>
    <xf numFmtId="165" fontId="22" fillId="0" borderId="19" xfId="60" applyNumberFormat="1" applyFont="1" applyBorder="1" applyAlignment="1">
      <alignment horizontal="center"/>
    </xf>
    <xf numFmtId="165" fontId="22" fillId="0" borderId="19" xfId="61" applyNumberFormat="1" applyFont="1" applyBorder="1" applyAlignment="1">
      <alignment horizontal="center"/>
    </xf>
    <xf numFmtId="165" fontId="22" fillId="0" borderId="19" xfId="62" applyNumberFormat="1" applyFont="1" applyBorder="1" applyAlignment="1">
      <alignment horizontal="center"/>
    </xf>
    <xf numFmtId="165" fontId="22" fillId="0" borderId="19" xfId="63" applyNumberFormat="1" applyFont="1" applyBorder="1" applyAlignment="1">
      <alignment horizontal="center"/>
    </xf>
    <xf numFmtId="165" fontId="22" fillId="0" borderId="19" xfId="64" applyNumberFormat="1" applyFont="1" applyBorder="1" applyAlignment="1">
      <alignment horizontal="center"/>
    </xf>
    <xf numFmtId="165" fontId="22" fillId="0" borderId="19" xfId="65" applyNumberFormat="1" applyFont="1" applyBorder="1" applyAlignment="1">
      <alignment horizontal="center"/>
    </xf>
    <xf numFmtId="165" fontId="22" fillId="0" borderId="19" xfId="66" applyNumberFormat="1" applyFont="1" applyBorder="1" applyAlignment="1">
      <alignment horizontal="center"/>
    </xf>
    <xf numFmtId="165" fontId="22" fillId="0" borderId="19" xfId="67" applyNumberFormat="1" applyFont="1" applyBorder="1" applyAlignment="1">
      <alignment horizontal="center"/>
    </xf>
    <xf numFmtId="165" fontId="29" fillId="0" borderId="19" xfId="68" applyNumberFormat="1" applyFont="1" applyBorder="1" applyAlignment="1">
      <alignment horizontal="center"/>
    </xf>
    <xf numFmtId="3" fontId="22" fillId="0" borderId="10" xfId="51" applyNumberFormat="1" applyFont="1" applyBorder="1"/>
    <xf numFmtId="165" fontId="29" fillId="0" borderId="19" xfId="69" applyNumberFormat="1" applyFont="1" applyBorder="1" applyAlignment="1">
      <alignment horizontal="center"/>
    </xf>
    <xf numFmtId="165" fontId="22" fillId="0" borderId="19" xfId="70" applyNumberFormat="1" applyFont="1" applyBorder="1"/>
    <xf numFmtId="165" fontId="22" fillId="0" borderId="19" xfId="71" applyNumberFormat="1" applyFont="1" applyBorder="1" applyAlignment="1">
      <alignment horizontal="center"/>
    </xf>
    <xf numFmtId="165" fontId="22" fillId="0" borderId="19" xfId="72" applyNumberFormat="1" applyFont="1" applyBorder="1" applyAlignment="1">
      <alignment horizontal="center"/>
    </xf>
    <xf numFmtId="165" fontId="29" fillId="0" borderId="19" xfId="73" applyNumberFormat="1" applyFont="1" applyBorder="1" applyAlignment="1">
      <alignment horizontal="center"/>
    </xf>
    <xf numFmtId="165" fontId="22" fillId="0" borderId="19" xfId="74" applyNumberFormat="1" applyFont="1" applyBorder="1"/>
    <xf numFmtId="165" fontId="22" fillId="0" borderId="19" xfId="76" applyNumberFormat="1" applyFont="1" applyBorder="1" applyAlignment="1">
      <alignment horizontal="center"/>
    </xf>
    <xf numFmtId="167" fontId="25" fillId="0" borderId="0" xfId="42" applyNumberFormat="1" applyFont="1"/>
    <xf numFmtId="165" fontId="22" fillId="0" borderId="19" xfId="77" applyNumberFormat="1" applyFont="1" applyBorder="1" applyAlignment="1">
      <alignment horizontal="center"/>
    </xf>
    <xf numFmtId="165" fontId="22" fillId="0" borderId="19" xfId="78" applyNumberFormat="1" applyFont="1" applyBorder="1"/>
    <xf numFmtId="165" fontId="22" fillId="0" borderId="19" xfId="79" applyNumberFormat="1" applyFont="1" applyBorder="1" applyAlignment="1">
      <alignment horizontal="center"/>
    </xf>
    <xf numFmtId="165" fontId="22" fillId="0" borderId="19" xfId="80" applyNumberFormat="1" applyFont="1" applyBorder="1"/>
    <xf numFmtId="165" fontId="22" fillId="0" borderId="19" xfId="81" applyNumberFormat="1" applyFont="1" applyBorder="1"/>
    <xf numFmtId="165" fontId="22" fillId="0" borderId="19" xfId="82" applyNumberFormat="1" applyFont="1" applyBorder="1" applyAlignment="1">
      <alignment horizontal="center"/>
    </xf>
    <xf numFmtId="165" fontId="22" fillId="0" borderId="19" xfId="83" applyNumberFormat="1" applyFont="1" applyBorder="1" applyAlignment="1">
      <alignment horizontal="center"/>
    </xf>
    <xf numFmtId="165" fontId="22" fillId="0" borderId="19" xfId="84" applyNumberFormat="1" applyFont="1" applyBorder="1" applyAlignment="1">
      <alignment horizontal="center"/>
    </xf>
    <xf numFmtId="2" fontId="30" fillId="0" borderId="0" xfId="42" applyNumberFormat="1" applyFont="1"/>
    <xf numFmtId="165" fontId="22" fillId="0" borderId="19" xfId="85" applyNumberFormat="1" applyFont="1" applyBorder="1" applyAlignment="1">
      <alignment horizontal="center"/>
    </xf>
    <xf numFmtId="165" fontId="22" fillId="0" borderId="19" xfId="86" applyNumberFormat="1" applyFont="1" applyBorder="1" applyAlignment="1">
      <alignment horizontal="center"/>
    </xf>
    <xf numFmtId="165" fontId="22" fillId="0" borderId="19" xfId="87" applyNumberFormat="1" applyFont="1" applyBorder="1" applyAlignment="1">
      <alignment horizontal="center"/>
    </xf>
    <xf numFmtId="165" fontId="22" fillId="0" borderId="19" xfId="88" applyNumberFormat="1" applyFont="1" applyBorder="1" applyAlignment="1">
      <alignment horizontal="center"/>
    </xf>
    <xf numFmtId="165" fontId="22" fillId="0" borderId="19" xfId="89" applyNumberFormat="1" applyFont="1" applyBorder="1" applyAlignment="1">
      <alignment horizontal="center"/>
    </xf>
    <xf numFmtId="165" fontId="22" fillId="0" borderId="19" xfId="90" applyNumberFormat="1" applyFont="1" applyBorder="1" applyAlignment="1">
      <alignment horizontal="center"/>
    </xf>
    <xf numFmtId="165" fontId="22" fillId="0" borderId="19" xfId="91" applyNumberFormat="1" applyFont="1" applyBorder="1" applyAlignment="1">
      <alignment horizontal="center"/>
    </xf>
    <xf numFmtId="165" fontId="22" fillId="0" borderId="19" xfId="92" applyNumberFormat="1" applyFont="1" applyBorder="1" applyAlignment="1">
      <alignment horizontal="center"/>
    </xf>
    <xf numFmtId="165" fontId="22" fillId="0" borderId="19" xfId="93" applyNumberFormat="1" applyFont="1" applyBorder="1" applyAlignment="1">
      <alignment horizontal="center"/>
    </xf>
    <xf numFmtId="165" fontId="22" fillId="0" borderId="19" xfId="94" applyNumberFormat="1" applyFont="1" applyBorder="1" applyAlignment="1">
      <alignment horizontal="center"/>
    </xf>
    <xf numFmtId="165" fontId="22" fillId="0" borderId="20" xfId="46" applyNumberFormat="1" applyFont="1" applyBorder="1"/>
    <xf numFmtId="165" fontId="22" fillId="0" borderId="19" xfId="95" applyNumberFormat="1" applyFont="1" applyBorder="1"/>
    <xf numFmtId="165" fontId="22" fillId="0" borderId="19" xfId="96" applyNumberFormat="1" applyFont="1" applyBorder="1" applyAlignment="1">
      <alignment horizontal="center"/>
    </xf>
    <xf numFmtId="165" fontId="22" fillId="0" borderId="19" xfId="97" applyNumberFormat="1" applyFont="1" applyBorder="1" applyAlignment="1">
      <alignment horizontal="center"/>
    </xf>
    <xf numFmtId="165" fontId="22" fillId="0" borderId="19" xfId="98" applyNumberFormat="1" applyFont="1" applyBorder="1" applyAlignment="1">
      <alignment horizontal="center"/>
    </xf>
    <xf numFmtId="165" fontId="22" fillId="0" borderId="19" xfId="99" applyNumberFormat="1" applyFont="1" applyBorder="1" applyAlignment="1">
      <alignment horizontal="center"/>
    </xf>
    <xf numFmtId="165" fontId="22" fillId="0" borderId="19" xfId="100" applyNumberFormat="1" applyFont="1" applyBorder="1" applyAlignment="1">
      <alignment horizontal="center"/>
    </xf>
    <xf numFmtId="165" fontId="22" fillId="0" borderId="19" xfId="101" applyNumberFormat="1" applyFont="1" applyBorder="1" applyAlignment="1">
      <alignment horizontal="center"/>
    </xf>
    <xf numFmtId="165" fontId="22" fillId="0" borderId="19" xfId="102" applyNumberFormat="1" applyFont="1" applyBorder="1" applyAlignment="1">
      <alignment horizontal="center"/>
    </xf>
    <xf numFmtId="165" fontId="22" fillId="0" borderId="19" xfId="103" applyNumberFormat="1" applyFont="1" applyBorder="1" applyAlignment="1">
      <alignment horizontal="center"/>
    </xf>
    <xf numFmtId="165" fontId="22" fillId="0" borderId="19" xfId="104" applyNumberFormat="1" applyFont="1" applyBorder="1" applyAlignment="1">
      <alignment horizontal="center"/>
    </xf>
    <xf numFmtId="165" fontId="22" fillId="0" borderId="19" xfId="105" applyNumberFormat="1" applyFont="1" applyBorder="1" applyAlignment="1">
      <alignment horizontal="center"/>
    </xf>
    <xf numFmtId="168" fontId="25" fillId="0" borderId="0" xfId="42" applyNumberFormat="1" applyFont="1"/>
    <xf numFmtId="165" fontId="22" fillId="0" borderId="19" xfId="106" applyNumberFormat="1" applyFont="1" applyBorder="1" applyAlignment="1">
      <alignment horizontal="center"/>
    </xf>
    <xf numFmtId="165" fontId="22" fillId="0" borderId="19" xfId="107" applyNumberFormat="1" applyFont="1" applyBorder="1" applyAlignment="1">
      <alignment horizontal="center"/>
    </xf>
    <xf numFmtId="165" fontId="22" fillId="0" borderId="19" xfId="108" applyNumberFormat="1" applyFont="1" applyBorder="1" applyAlignment="1">
      <alignment horizontal="center"/>
    </xf>
    <xf numFmtId="165" fontId="22" fillId="0" borderId="19" xfId="109" applyNumberFormat="1" applyFont="1" applyBorder="1" applyAlignment="1">
      <alignment horizontal="center"/>
    </xf>
    <xf numFmtId="165" fontId="22" fillId="0" borderId="19" xfId="110" applyNumberFormat="1" applyFont="1" applyBorder="1" applyAlignment="1">
      <alignment horizontal="center"/>
    </xf>
    <xf numFmtId="165" fontId="29" fillId="0" borderId="19" xfId="111" applyNumberFormat="1" applyFont="1" applyBorder="1" applyAlignment="1">
      <alignment horizontal="center"/>
    </xf>
    <xf numFmtId="165" fontId="29" fillId="0" borderId="19" xfId="112" applyNumberFormat="1" applyFont="1" applyBorder="1" applyAlignment="1">
      <alignment horizontal="center"/>
    </xf>
    <xf numFmtId="165" fontId="29" fillId="0" borderId="19" xfId="113" applyNumberFormat="1" applyFont="1" applyBorder="1" applyAlignment="1">
      <alignment horizontal="center"/>
    </xf>
    <xf numFmtId="165" fontId="29" fillId="0" borderId="19" xfId="114" applyNumberFormat="1" applyFont="1" applyBorder="1" applyAlignment="1">
      <alignment horizontal="center"/>
    </xf>
    <xf numFmtId="165" fontId="29" fillId="0" borderId="19" xfId="115" applyNumberFormat="1" applyFont="1" applyBorder="1" applyAlignment="1">
      <alignment horizontal="center"/>
    </xf>
    <xf numFmtId="2" fontId="18" fillId="0" borderId="0" xfId="42" applyNumberFormat="1"/>
    <xf numFmtId="0" fontId="29" fillId="0" borderId="19" xfId="116" applyFont="1" applyBorder="1" applyAlignment="1">
      <alignment horizontal="center"/>
    </xf>
    <xf numFmtId="165" fontId="29" fillId="0" borderId="19" xfId="117" applyNumberFormat="1" applyFont="1" applyBorder="1" applyAlignment="1">
      <alignment horizontal="center"/>
    </xf>
    <xf numFmtId="165" fontId="22" fillId="0" borderId="0" xfId="51" applyNumberFormat="1" applyFont="1" applyBorder="1"/>
    <xf numFmtId="165" fontId="22" fillId="0" borderId="0" xfId="51" applyNumberFormat="1" applyFont="1" applyBorder="1" applyAlignment="1">
      <alignment horizontal="center"/>
    </xf>
    <xf numFmtId="169" fontId="22" fillId="0" borderId="0" xfId="51" applyNumberFormat="1" applyFont="1" applyBorder="1"/>
    <xf numFmtId="165" fontId="22" fillId="0" borderId="0" xfId="54" applyNumberFormat="1" applyFont="1" applyBorder="1"/>
    <xf numFmtId="165" fontId="29" fillId="0" borderId="19" xfId="118" applyNumberFormat="1" applyFont="1" applyBorder="1" applyAlignment="1">
      <alignment horizontal="center"/>
    </xf>
    <xf numFmtId="165" fontId="29" fillId="0" borderId="19" xfId="119" applyNumberFormat="1" applyFont="1" applyBorder="1" applyAlignment="1">
      <alignment horizontal="center"/>
    </xf>
    <xf numFmtId="165" fontId="29" fillId="0" borderId="19" xfId="120" applyNumberFormat="1" applyFont="1" applyBorder="1" applyAlignment="1">
      <alignment horizontal="center"/>
    </xf>
    <xf numFmtId="165" fontId="29" fillId="0" borderId="19" xfId="121" applyNumberFormat="1" applyFont="1" applyBorder="1" applyAlignment="1">
      <alignment horizontal="center"/>
    </xf>
    <xf numFmtId="165" fontId="29" fillId="0" borderId="19" xfId="122" applyNumberFormat="1" applyFont="1" applyBorder="1" applyAlignment="1">
      <alignment horizontal="center"/>
    </xf>
    <xf numFmtId="165" fontId="29" fillId="0" borderId="19" xfId="123" applyNumberFormat="1" applyFont="1" applyBorder="1" applyAlignment="1">
      <alignment horizontal="center"/>
    </xf>
    <xf numFmtId="165" fontId="29" fillId="0" borderId="19" xfId="124" applyNumberFormat="1" applyFont="1" applyBorder="1" applyAlignment="1">
      <alignment horizontal="center"/>
    </xf>
    <xf numFmtId="0" fontId="19" fillId="0" borderId="0" xfId="125"/>
    <xf numFmtId="165" fontId="22" fillId="0" borderId="28" xfId="126" applyNumberFormat="1" applyFont="1" applyBorder="1"/>
    <xf numFmtId="165" fontId="22" fillId="0" borderId="19" xfId="126" applyNumberFormat="1" applyFont="1" applyBorder="1" applyAlignment="1">
      <alignment horizontal="center"/>
    </xf>
    <xf numFmtId="165" fontId="22" fillId="0" borderId="20" xfId="126" applyNumberFormat="1" applyFont="1" applyBorder="1"/>
    <xf numFmtId="0" fontId="22" fillId="0" borderId="10" xfId="125" applyFont="1" applyBorder="1" applyAlignment="1">
      <alignment horizontal="center"/>
    </xf>
    <xf numFmtId="165" fontId="22" fillId="0" borderId="10" xfId="126" applyNumberFormat="1" applyFont="1" applyBorder="1" applyAlignment="1">
      <alignment horizontal="center"/>
    </xf>
    <xf numFmtId="3" fontId="22" fillId="0" borderId="10" xfId="126" applyNumberFormat="1" applyFont="1" applyBorder="1"/>
    <xf numFmtId="167" fontId="18" fillId="0" borderId="0" xfId="42" applyNumberFormat="1"/>
    <xf numFmtId="1" fontId="18" fillId="0" borderId="0" xfId="42" applyNumberFormat="1"/>
    <xf numFmtId="16" fontId="22" fillId="0" borderId="10" xfId="125" quotePrefix="1" applyNumberFormat="1" applyFont="1" applyBorder="1" applyAlignment="1">
      <alignment horizontal="center"/>
    </xf>
    <xf numFmtId="0" fontId="22" fillId="0" borderId="10" xfId="125" quotePrefix="1" applyFont="1" applyBorder="1" applyAlignment="1">
      <alignment horizontal="center"/>
    </xf>
    <xf numFmtId="1" fontId="29" fillId="0" borderId="10" xfId="125" applyNumberFormat="1" applyFont="1" applyBorder="1" applyAlignment="1">
      <alignment horizontal="center"/>
    </xf>
    <xf numFmtId="0" fontId="20" fillId="0" borderId="21" xfId="42" applyFont="1" applyBorder="1" applyAlignment="1">
      <alignment horizontal="center"/>
    </xf>
    <xf numFmtId="0" fontId="20" fillId="0" borderId="10" xfId="42" applyFont="1" applyBorder="1"/>
    <xf numFmtId="0" fontId="23" fillId="33" borderId="14" xfId="47" applyFont="1" applyFill="1" applyBorder="1" applyAlignment="1">
      <alignment horizontal="center" wrapText="1"/>
    </xf>
    <xf numFmtId="0" fontId="23" fillId="33" borderId="10" xfId="47" applyFont="1" applyFill="1" applyBorder="1" applyAlignment="1">
      <alignment horizontal="left" wrapText="1"/>
    </xf>
    <xf numFmtId="164" fontId="20" fillId="0" borderId="16" xfId="43" applyNumberFormat="1" applyFont="1" applyBorder="1" applyAlignment="1">
      <alignment horizontal="center"/>
    </xf>
    <xf numFmtId="164" fontId="20" fillId="0" borderId="10" xfId="43" applyNumberFormat="1" applyFont="1" applyBorder="1" applyAlignment="1">
      <alignment horizontal="center"/>
    </xf>
    <xf numFmtId="0" fontId="24" fillId="34" borderId="16" xfId="47" applyFont="1" applyFill="1" applyBorder="1" applyAlignment="1">
      <alignment horizontal="center" wrapText="1"/>
    </xf>
    <xf numFmtId="0" fontId="24" fillId="34" borderId="16" xfId="47" applyFont="1" applyFill="1" applyBorder="1" applyAlignment="1">
      <alignment horizontal="left" wrapText="1"/>
    </xf>
    <xf numFmtId="3" fontId="24" fillId="0" borderId="11" xfId="42" applyNumberFormat="1" applyFont="1" applyBorder="1" applyAlignment="1">
      <alignment horizontal="right"/>
    </xf>
    <xf numFmtId="3" fontId="21" fillId="0" borderId="16" xfId="43" applyNumberFormat="1" applyFont="1" applyBorder="1" applyAlignment="1">
      <alignment horizontal="right"/>
    </xf>
    <xf numFmtId="0" fontId="24" fillId="33" borderId="12" xfId="47" applyFont="1" applyFill="1" applyBorder="1" applyAlignment="1">
      <alignment horizontal="center" wrapText="1"/>
    </xf>
    <xf numFmtId="0" fontId="24" fillId="33" borderId="12" xfId="47" applyFont="1" applyFill="1" applyBorder="1" applyAlignment="1">
      <alignment horizontal="left" wrapText="1"/>
    </xf>
    <xf numFmtId="3" fontId="21" fillId="0" borderId="12" xfId="43" applyNumberFormat="1" applyFont="1" applyFill="1" applyBorder="1" applyAlignment="1">
      <alignment horizontal="right"/>
    </xf>
    <xf numFmtId="0" fontId="24" fillId="34" borderId="12" xfId="47" applyFont="1" applyFill="1" applyBorder="1" applyAlignment="1">
      <alignment horizontal="center" wrapText="1"/>
    </xf>
    <xf numFmtId="0" fontId="24" fillId="34" borderId="12" xfId="47" applyFont="1" applyFill="1" applyBorder="1" applyAlignment="1">
      <alignment horizontal="left" wrapText="1"/>
    </xf>
    <xf numFmtId="3" fontId="21" fillId="0" borderId="13" xfId="43" applyNumberFormat="1" applyFont="1" applyFill="1" applyBorder="1" applyAlignment="1">
      <alignment horizontal="right"/>
    </xf>
    <xf numFmtId="0" fontId="24" fillId="34" borderId="17" xfId="47" applyFont="1" applyFill="1" applyBorder="1" applyAlignment="1">
      <alignment horizontal="left" wrapText="1"/>
    </xf>
    <xf numFmtId="3" fontId="21" fillId="0" borderId="22" xfId="43" applyNumberFormat="1" applyFont="1" applyFill="1" applyBorder="1" applyAlignment="1">
      <alignment horizontal="right"/>
    </xf>
    <xf numFmtId="3" fontId="21" fillId="0" borderId="23" xfId="43" applyNumberFormat="1" applyFont="1" applyFill="1" applyBorder="1" applyAlignment="1">
      <alignment horizontal="right"/>
    </xf>
    <xf numFmtId="3" fontId="21" fillId="0" borderId="24" xfId="43" applyNumberFormat="1" applyFont="1" applyBorder="1" applyAlignment="1">
      <alignment horizontal="right"/>
    </xf>
    <xf numFmtId="3" fontId="21" fillId="0" borderId="16" xfId="43" applyNumberFormat="1" applyFont="1" applyFill="1" applyBorder="1" applyAlignment="1">
      <alignment horizontal="right"/>
    </xf>
    <xf numFmtId="0" fontId="24" fillId="33" borderId="15" xfId="47" applyFont="1" applyFill="1" applyBorder="1" applyAlignment="1">
      <alignment horizontal="center" wrapText="1"/>
    </xf>
    <xf numFmtId="0" fontId="24" fillId="33" borderId="25" xfId="47" applyFont="1" applyFill="1" applyBorder="1" applyAlignment="1">
      <alignment horizontal="left" wrapText="1"/>
    </xf>
    <xf numFmtId="3" fontId="21" fillId="0" borderId="26" xfId="43" applyNumberFormat="1" applyFont="1" applyFill="1" applyBorder="1" applyAlignment="1">
      <alignment horizontal="right"/>
    </xf>
    <xf numFmtId="3" fontId="21" fillId="0" borderId="14" xfId="43" applyNumberFormat="1" applyFont="1" applyFill="1" applyBorder="1" applyAlignment="1">
      <alignment horizontal="right"/>
    </xf>
    <xf numFmtId="3" fontId="21" fillId="0" borderId="27" xfId="43" applyNumberFormat="1" applyFont="1" applyBorder="1" applyAlignment="1">
      <alignment horizontal="right"/>
    </xf>
    <xf numFmtId="0" fontId="24" fillId="33" borderId="0" xfId="47" applyFont="1" applyFill="1" applyBorder="1" applyAlignment="1">
      <alignment horizontal="center" wrapText="1"/>
    </xf>
    <xf numFmtId="0" fontId="24" fillId="33" borderId="0" xfId="47" applyFont="1" applyFill="1" applyBorder="1" applyAlignment="1">
      <alignment horizontal="left" wrapText="1"/>
    </xf>
    <xf numFmtId="164" fontId="21" fillId="0" borderId="0" xfId="43" applyNumberFormat="1" applyFont="1" applyBorder="1" applyAlignment="1">
      <alignment horizontal="center"/>
    </xf>
    <xf numFmtId="0" fontId="21" fillId="0" borderId="12" xfId="42" applyFont="1" applyBorder="1" applyAlignment="1">
      <alignment horizontal="center"/>
    </xf>
    <xf numFmtId="0" fontId="24" fillId="0" borderId="12" xfId="42" applyFont="1" applyBorder="1" applyAlignment="1">
      <alignment horizontal="left"/>
    </xf>
    <xf numFmtId="164" fontId="21" fillId="0" borderId="12" xfId="43" applyNumberFormat="1" applyFont="1" applyBorder="1" applyAlignment="1">
      <alignment horizontal="center"/>
    </xf>
    <xf numFmtId="164" fontId="21" fillId="0" borderId="13" xfId="43" applyNumberFormat="1" applyFont="1" applyFill="1" applyBorder="1"/>
    <xf numFmtId="164" fontId="21" fillId="0" borderId="22" xfId="43" applyNumberFormat="1" applyFont="1" applyFill="1" applyBorder="1"/>
    <xf numFmtId="164" fontId="21" fillId="0" borderId="23" xfId="43" applyNumberFormat="1" applyFont="1" applyFill="1" applyBorder="1"/>
    <xf numFmtId="164" fontId="21" fillId="0" borderId="24" xfId="43" applyNumberFormat="1" applyFont="1" applyBorder="1" applyAlignment="1">
      <alignment horizontal="center"/>
    </xf>
    <xf numFmtId="164" fontId="21" fillId="0" borderId="16" xfId="43" applyNumberFormat="1" applyFont="1" applyFill="1" applyBorder="1"/>
    <xf numFmtId="164" fontId="21" fillId="0" borderId="16" xfId="43" applyNumberFormat="1" applyFont="1" applyBorder="1" applyAlignment="1">
      <alignment horizontal="center"/>
    </xf>
    <xf numFmtId="164" fontId="21" fillId="0" borderId="16" xfId="43" applyNumberFormat="1" applyFont="1" applyFill="1" applyBorder="1" applyAlignment="1">
      <alignment horizontal="center"/>
    </xf>
    <xf numFmtId="0" fontId="21" fillId="0" borderId="15" xfId="42" applyFont="1" applyBorder="1" applyAlignment="1">
      <alignment horizontal="center"/>
    </xf>
    <xf numFmtId="0" fontId="24" fillId="34" borderId="15" xfId="47" applyFont="1" applyFill="1" applyBorder="1" applyAlignment="1">
      <alignment horizontal="left" wrapText="1"/>
    </xf>
    <xf numFmtId="164" fontId="21" fillId="0" borderId="15" xfId="43" applyNumberFormat="1" applyFont="1" applyFill="1" applyBorder="1" applyAlignment="1">
      <alignment horizontal="center"/>
    </xf>
    <xf numFmtId="164" fontId="21" fillId="0" borderId="15" xfId="43" applyNumberFormat="1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24" fillId="34" borderId="0" xfId="47" applyFont="1" applyFill="1" applyBorder="1" applyAlignment="1">
      <alignment horizontal="left" wrapText="1"/>
    </xf>
    <xf numFmtId="0" fontId="24" fillId="33" borderId="15" xfId="47" applyFont="1" applyFill="1" applyBorder="1" applyAlignment="1">
      <alignment horizontal="left" wrapText="1"/>
    </xf>
    <xf numFmtId="164" fontId="21" fillId="0" borderId="0" xfId="42" applyNumberFormat="1" applyFont="1"/>
    <xf numFmtId="0" fontId="21" fillId="0" borderId="11" xfId="42" applyFont="1" applyBorder="1"/>
    <xf numFmtId="49" fontId="21" fillId="0" borderId="0" xfId="42" applyNumberFormat="1" applyFont="1"/>
    <xf numFmtId="0" fontId="21" fillId="0" borderId="12" xfId="42" applyFont="1" applyBorder="1"/>
    <xf numFmtId="0" fontId="21" fillId="0" borderId="15" xfId="42" applyFont="1" applyBorder="1"/>
    <xf numFmtId="1" fontId="21" fillId="0" borderId="0" xfId="42" applyNumberFormat="1" applyFont="1"/>
    <xf numFmtId="0" fontId="31" fillId="0" borderId="0" xfId="42" applyFont="1"/>
    <xf numFmtId="0" fontId="32" fillId="0" borderId="0" xfId="44" applyFont="1" applyBorder="1"/>
    <xf numFmtId="0" fontId="32" fillId="0" borderId="0" xfId="44" applyFont="1" applyFill="1" applyBorder="1"/>
    <xf numFmtId="165" fontId="32" fillId="0" borderId="0" xfId="45" applyNumberFormat="1" applyFont="1" applyBorder="1"/>
    <xf numFmtId="165" fontId="32" fillId="0" borderId="0" xfId="45" applyNumberFormat="1" applyFont="1" applyFill="1" applyBorder="1"/>
    <xf numFmtId="3" fontId="21" fillId="0" borderId="0" xfId="42" applyNumberFormat="1" applyFont="1"/>
    <xf numFmtId="2" fontId="21" fillId="0" borderId="0" xfId="42" applyNumberFormat="1" applyFont="1"/>
    <xf numFmtId="2" fontId="31" fillId="0" borderId="0" xfId="42" applyNumberFormat="1" applyFont="1"/>
    <xf numFmtId="0" fontId="20" fillId="0" borderId="0" xfId="42" applyFont="1" applyAlignment="1">
      <alignment horizontal="center"/>
    </xf>
    <xf numFmtId="0" fontId="21" fillId="0" borderId="14" xfId="42" applyFont="1" applyBorder="1"/>
    <xf numFmtId="43" fontId="21" fillId="0" borderId="0" xfId="42" applyNumberFormat="1" applyFont="1"/>
    <xf numFmtId="165" fontId="22" fillId="0" borderId="28" xfId="52" applyNumberFormat="1" applyFont="1" applyFill="1" applyBorder="1"/>
    <xf numFmtId="165" fontId="22" fillId="0" borderId="19" xfId="75" applyNumberFormat="1" applyFont="1" applyFill="1" applyBorder="1" applyAlignment="1">
      <alignment horizontal="center"/>
    </xf>
    <xf numFmtId="165" fontId="22" fillId="0" borderId="20" xfId="52" applyNumberFormat="1" applyFont="1" applyFill="1" applyBorder="1"/>
    <xf numFmtId="168" fontId="18" fillId="0" borderId="0" xfId="42" applyNumberFormat="1"/>
    <xf numFmtId="169" fontId="25" fillId="0" borderId="0" xfId="42" applyNumberFormat="1" applyFont="1"/>
    <xf numFmtId="0" fontId="22" fillId="0" borderId="28" xfId="48" applyFont="1" applyBorder="1" applyAlignment="1">
      <alignment horizontal="center"/>
    </xf>
    <xf numFmtId="0" fontId="22" fillId="0" borderId="19" xfId="48" applyFont="1" applyBorder="1" applyAlignment="1">
      <alignment horizontal="center"/>
    </xf>
    <xf numFmtId="0" fontId="22" fillId="0" borderId="20" xfId="48" applyFont="1" applyBorder="1" applyAlignment="1">
      <alignment horizontal="center"/>
    </xf>
    <xf numFmtId="0" fontId="22" fillId="0" borderId="28" xfId="44" applyFont="1" applyBorder="1" applyAlignment="1">
      <alignment horizontal="center"/>
    </xf>
    <xf numFmtId="0" fontId="22" fillId="0" borderId="19" xfId="44" applyFont="1" applyBorder="1" applyAlignment="1">
      <alignment horizontal="center"/>
    </xf>
    <xf numFmtId="0" fontId="22" fillId="0" borderId="20" xfId="44" applyFont="1" applyBorder="1" applyAlignment="1">
      <alignment horizontal="center"/>
    </xf>
    <xf numFmtId="165" fontId="22" fillId="0" borderId="28" xfId="45" applyNumberFormat="1" applyFont="1" applyBorder="1" applyAlignment="1">
      <alignment horizontal="center"/>
    </xf>
    <xf numFmtId="165" fontId="22" fillId="0" borderId="19" xfId="45" applyNumberFormat="1" applyFont="1" applyBorder="1" applyAlignment="1">
      <alignment horizontal="center"/>
    </xf>
    <xf numFmtId="165" fontId="22" fillId="0" borderId="20" xfId="45" applyNumberFormat="1" applyFont="1" applyBorder="1" applyAlignment="1">
      <alignment horizontal="center"/>
    </xf>
  </cellXfs>
  <cellStyles count="12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57" xr:uid="{00000000-0005-0000-0000-000012000000}"/>
    <cellStyle name="Comma 100" xfId="101" xr:uid="{00000000-0005-0000-0000-000013000000}"/>
    <cellStyle name="Comma 102" xfId="102" xr:uid="{00000000-0005-0000-0000-000014000000}"/>
    <cellStyle name="Comma 104" xfId="103" xr:uid="{00000000-0005-0000-0000-000015000000}"/>
    <cellStyle name="Comma 106" xfId="104" xr:uid="{00000000-0005-0000-0000-000016000000}"/>
    <cellStyle name="Comma 108" xfId="105" xr:uid="{00000000-0005-0000-0000-000017000000}"/>
    <cellStyle name="Comma 11" xfId="51" xr:uid="{00000000-0005-0000-0000-000018000000}"/>
    <cellStyle name="Comma 110" xfId="106" xr:uid="{00000000-0005-0000-0000-000019000000}"/>
    <cellStyle name="Comma 112" xfId="107" xr:uid="{00000000-0005-0000-0000-00001A000000}"/>
    <cellStyle name="Comma 114" xfId="108" xr:uid="{00000000-0005-0000-0000-00001B000000}"/>
    <cellStyle name="Comma 116" xfId="109" xr:uid="{00000000-0005-0000-0000-00001C000000}"/>
    <cellStyle name="Comma 118" xfId="110" xr:uid="{00000000-0005-0000-0000-00001D000000}"/>
    <cellStyle name="Comma 12" xfId="49" xr:uid="{00000000-0005-0000-0000-00001E000000}"/>
    <cellStyle name="Comma 120" xfId="111" xr:uid="{00000000-0005-0000-0000-00001F000000}"/>
    <cellStyle name="Comma 122" xfId="112" xr:uid="{00000000-0005-0000-0000-000020000000}"/>
    <cellStyle name="Comma 124" xfId="113" xr:uid="{00000000-0005-0000-0000-000021000000}"/>
    <cellStyle name="Comma 126" xfId="114" xr:uid="{00000000-0005-0000-0000-000022000000}"/>
    <cellStyle name="Comma 128" xfId="115" xr:uid="{00000000-0005-0000-0000-000023000000}"/>
    <cellStyle name="Comma 132" xfId="117" xr:uid="{00000000-0005-0000-0000-000024000000}"/>
    <cellStyle name="Comma 134" xfId="118" xr:uid="{00000000-0005-0000-0000-000025000000}"/>
    <cellStyle name="Comma 136" xfId="119" xr:uid="{00000000-0005-0000-0000-000026000000}"/>
    <cellStyle name="Comma 138" xfId="120" xr:uid="{00000000-0005-0000-0000-000027000000}"/>
    <cellStyle name="Comma 14" xfId="58" xr:uid="{00000000-0005-0000-0000-000028000000}"/>
    <cellStyle name="Comma 140" xfId="121" xr:uid="{00000000-0005-0000-0000-000029000000}"/>
    <cellStyle name="Comma 142" xfId="122" xr:uid="{00000000-0005-0000-0000-00002A000000}"/>
    <cellStyle name="Comma 144" xfId="123" xr:uid="{00000000-0005-0000-0000-00002B000000}"/>
    <cellStyle name="Comma 146" xfId="124" xr:uid="{00000000-0005-0000-0000-00002C000000}"/>
    <cellStyle name="Comma 148" xfId="126" xr:uid="{00000000-0005-0000-0000-00002D000000}"/>
    <cellStyle name="Comma 149" xfId="45" xr:uid="{00000000-0005-0000-0000-00002E000000}"/>
    <cellStyle name="Comma 16" xfId="59" xr:uid="{00000000-0005-0000-0000-00002F000000}"/>
    <cellStyle name="Comma 18" xfId="60" xr:uid="{00000000-0005-0000-0000-000030000000}"/>
    <cellStyle name="Comma 20" xfId="61" xr:uid="{00000000-0005-0000-0000-000031000000}"/>
    <cellStyle name="Comma 22" xfId="62" xr:uid="{00000000-0005-0000-0000-000032000000}"/>
    <cellStyle name="Comma 24" xfId="63" xr:uid="{00000000-0005-0000-0000-000033000000}"/>
    <cellStyle name="Comma 26" xfId="64" xr:uid="{00000000-0005-0000-0000-000034000000}"/>
    <cellStyle name="Comma 28" xfId="65" xr:uid="{00000000-0005-0000-0000-000035000000}"/>
    <cellStyle name="Comma 3" xfId="52" xr:uid="{00000000-0005-0000-0000-000036000000}"/>
    <cellStyle name="Comma 30" xfId="66" xr:uid="{00000000-0005-0000-0000-000037000000}"/>
    <cellStyle name="Comma 32" xfId="67" xr:uid="{00000000-0005-0000-0000-000038000000}"/>
    <cellStyle name="Comma 34" xfId="68" xr:uid="{00000000-0005-0000-0000-000039000000}"/>
    <cellStyle name="Comma 36" xfId="69" xr:uid="{00000000-0005-0000-0000-00003A000000}"/>
    <cellStyle name="Comma 38" xfId="70" xr:uid="{00000000-0005-0000-0000-00003B000000}"/>
    <cellStyle name="Comma 4" xfId="53" xr:uid="{00000000-0005-0000-0000-00003C000000}"/>
    <cellStyle name="Comma 40" xfId="71" xr:uid="{00000000-0005-0000-0000-00003D000000}"/>
    <cellStyle name="Comma 42" xfId="72" xr:uid="{00000000-0005-0000-0000-00003E000000}"/>
    <cellStyle name="Comma 44" xfId="73" xr:uid="{00000000-0005-0000-0000-00003F000000}"/>
    <cellStyle name="Comma 46" xfId="74" xr:uid="{00000000-0005-0000-0000-000040000000}"/>
    <cellStyle name="Comma 48" xfId="75" xr:uid="{00000000-0005-0000-0000-000041000000}"/>
    <cellStyle name="Comma 5" xfId="55" xr:uid="{00000000-0005-0000-0000-000042000000}"/>
    <cellStyle name="Comma 50" xfId="76" xr:uid="{00000000-0005-0000-0000-000043000000}"/>
    <cellStyle name="Comma 52" xfId="77" xr:uid="{00000000-0005-0000-0000-000044000000}"/>
    <cellStyle name="Comma 56" xfId="79" xr:uid="{00000000-0005-0000-0000-000045000000}"/>
    <cellStyle name="Comma 58" xfId="80" xr:uid="{00000000-0005-0000-0000-000046000000}"/>
    <cellStyle name="Comma 6" xfId="46" xr:uid="{00000000-0005-0000-0000-000047000000}"/>
    <cellStyle name="Comma 60" xfId="81" xr:uid="{00000000-0005-0000-0000-000048000000}"/>
    <cellStyle name="Comma 62" xfId="82" xr:uid="{00000000-0005-0000-0000-000049000000}"/>
    <cellStyle name="Comma 64" xfId="83" xr:uid="{00000000-0005-0000-0000-00004A000000}"/>
    <cellStyle name="Comma 66" xfId="84" xr:uid="{00000000-0005-0000-0000-00004B000000}"/>
    <cellStyle name="Comma 68" xfId="85" xr:uid="{00000000-0005-0000-0000-00004C000000}"/>
    <cellStyle name="Comma 7" xfId="56" xr:uid="{00000000-0005-0000-0000-00004D000000}"/>
    <cellStyle name="Comma 70" xfId="86" xr:uid="{00000000-0005-0000-0000-00004E000000}"/>
    <cellStyle name="Comma 72" xfId="87" xr:uid="{00000000-0005-0000-0000-00004F000000}"/>
    <cellStyle name="Comma 74" xfId="88" xr:uid="{00000000-0005-0000-0000-000050000000}"/>
    <cellStyle name="Comma 76" xfId="89" xr:uid="{00000000-0005-0000-0000-000051000000}"/>
    <cellStyle name="Comma 78" xfId="90" xr:uid="{00000000-0005-0000-0000-000052000000}"/>
    <cellStyle name="Comma 8" xfId="50" xr:uid="{00000000-0005-0000-0000-000053000000}"/>
    <cellStyle name="Comma 80" xfId="91" xr:uid="{00000000-0005-0000-0000-000054000000}"/>
    <cellStyle name="Comma 82" xfId="92" xr:uid="{00000000-0005-0000-0000-000055000000}"/>
    <cellStyle name="Comma 84" xfId="93" xr:uid="{00000000-0005-0000-0000-000056000000}"/>
    <cellStyle name="Comma 86" xfId="94" xr:uid="{00000000-0005-0000-0000-000057000000}"/>
    <cellStyle name="Comma 88" xfId="95" xr:uid="{00000000-0005-0000-0000-000058000000}"/>
    <cellStyle name="Comma 9" xfId="54" xr:uid="{00000000-0005-0000-0000-000059000000}"/>
    <cellStyle name="Comma 90" xfId="96" xr:uid="{00000000-0005-0000-0000-00005A000000}"/>
    <cellStyle name="Comma 92" xfId="97" xr:uid="{00000000-0005-0000-0000-00005B000000}"/>
    <cellStyle name="Comma 94" xfId="98" xr:uid="{00000000-0005-0000-0000-00005C000000}"/>
    <cellStyle name="Comma 96" xfId="99" xr:uid="{00000000-0005-0000-0000-00005D000000}"/>
    <cellStyle name="Comma 98" xfId="100" xr:uid="{00000000-0005-0000-0000-00005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0" xfId="116" xr:uid="{00000000-0005-0000-0000-00005F000000}"/>
    <cellStyle name="Normal 148" xfId="125" xr:uid="{00000000-0005-0000-0000-000060000000}"/>
    <cellStyle name="Normal 149" xfId="44" xr:uid="{00000000-0005-0000-0000-000061000000}"/>
    <cellStyle name="Normal 2" xfId="48" xr:uid="{00000000-0005-0000-0000-000062000000}"/>
    <cellStyle name="Normal 54" xfId="78" xr:uid="{00000000-0005-0000-0000-000063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เครื่องหมายจุลภาค 2" xfId="43" xr:uid="{00000000-0005-0000-0000-000067000000}"/>
    <cellStyle name="ปกติ 2" xfId="42" xr:uid="{00000000-0005-0000-0000-00006D000000}"/>
    <cellStyle name="ปกติ_Sheet1" xfId="47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zoomScale="80" zoomScaleNormal="80" workbookViewId="0">
      <selection activeCell="E22" sqref="E22"/>
    </sheetView>
  </sheetViews>
  <sheetFormatPr defaultRowHeight="16.8"/>
  <cols>
    <col min="1" max="1" width="9.109375" style="277"/>
    <col min="2" max="2" width="27" style="277" customWidth="1"/>
    <col min="3" max="3" width="16.88671875" style="277" bestFit="1" customWidth="1"/>
    <col min="4" max="4" width="16" style="277" customWidth="1"/>
    <col min="5" max="5" width="15.44140625" style="277" customWidth="1"/>
    <col min="6" max="6" width="11.109375" style="277" customWidth="1"/>
    <col min="7" max="7" width="13" style="277" bestFit="1" customWidth="1"/>
    <col min="8" max="8" width="13.88671875" style="277" bestFit="1" customWidth="1"/>
    <col min="9" max="9" width="13" style="277" bestFit="1" customWidth="1"/>
    <col min="10" max="10" width="11.33203125" style="277" bestFit="1" customWidth="1"/>
    <col min="11" max="11" width="12" style="277" bestFit="1" customWidth="1"/>
    <col min="12" max="12" width="11.33203125" style="277" bestFit="1" customWidth="1"/>
    <col min="13" max="13" width="9.109375" style="277"/>
    <col min="14" max="16" width="13" style="277" bestFit="1" customWidth="1"/>
    <col min="17" max="257" width="9.109375" style="277"/>
    <col min="258" max="258" width="27" style="277" customWidth="1"/>
    <col min="259" max="259" width="16.88671875" style="277" bestFit="1" customWidth="1"/>
    <col min="260" max="260" width="16" style="277" customWidth="1"/>
    <col min="261" max="261" width="15.44140625" style="277" customWidth="1"/>
    <col min="262" max="262" width="11.109375" style="277" customWidth="1"/>
    <col min="263" max="263" width="13" style="277" bestFit="1" customWidth="1"/>
    <col min="264" max="264" width="13.88671875" style="277" bestFit="1" customWidth="1"/>
    <col min="265" max="265" width="13" style="277" bestFit="1" customWidth="1"/>
    <col min="266" max="266" width="11.33203125" style="277" bestFit="1" customWidth="1"/>
    <col min="267" max="267" width="12" style="277" bestFit="1" customWidth="1"/>
    <col min="268" max="268" width="11.33203125" style="277" bestFit="1" customWidth="1"/>
    <col min="269" max="269" width="9.109375" style="277"/>
    <col min="270" max="272" width="13" style="277" bestFit="1" customWidth="1"/>
    <col min="273" max="513" width="9.109375" style="277"/>
    <col min="514" max="514" width="27" style="277" customWidth="1"/>
    <col min="515" max="515" width="16.88671875" style="277" bestFit="1" customWidth="1"/>
    <col min="516" max="516" width="16" style="277" customWidth="1"/>
    <col min="517" max="517" width="15.44140625" style="277" customWidth="1"/>
    <col min="518" max="518" width="11.109375" style="277" customWidth="1"/>
    <col min="519" max="519" width="13" style="277" bestFit="1" customWidth="1"/>
    <col min="520" max="520" width="13.88671875" style="277" bestFit="1" customWidth="1"/>
    <col min="521" max="521" width="13" style="277" bestFit="1" customWidth="1"/>
    <col min="522" max="522" width="11.33203125" style="277" bestFit="1" customWidth="1"/>
    <col min="523" max="523" width="12" style="277" bestFit="1" customWidth="1"/>
    <col min="524" max="524" width="11.33203125" style="277" bestFit="1" customWidth="1"/>
    <col min="525" max="525" width="9.109375" style="277"/>
    <col min="526" max="528" width="13" style="277" bestFit="1" customWidth="1"/>
    <col min="529" max="769" width="9.109375" style="277"/>
    <col min="770" max="770" width="27" style="277" customWidth="1"/>
    <col min="771" max="771" width="16.88671875" style="277" bestFit="1" customWidth="1"/>
    <col min="772" max="772" width="16" style="277" customWidth="1"/>
    <col min="773" max="773" width="15.44140625" style="277" customWidth="1"/>
    <col min="774" max="774" width="11.109375" style="277" customWidth="1"/>
    <col min="775" max="775" width="13" style="277" bestFit="1" customWidth="1"/>
    <col min="776" max="776" width="13.88671875" style="277" bestFit="1" customWidth="1"/>
    <col min="777" max="777" width="13" style="277" bestFit="1" customWidth="1"/>
    <col min="778" max="778" width="11.33203125" style="277" bestFit="1" customWidth="1"/>
    <col min="779" max="779" width="12" style="277" bestFit="1" customWidth="1"/>
    <col min="780" max="780" width="11.33203125" style="277" bestFit="1" customWidth="1"/>
    <col min="781" max="781" width="9.109375" style="277"/>
    <col min="782" max="784" width="13" style="277" bestFit="1" customWidth="1"/>
    <col min="785" max="1025" width="9.109375" style="277"/>
    <col min="1026" max="1026" width="27" style="277" customWidth="1"/>
    <col min="1027" max="1027" width="16.88671875" style="277" bestFit="1" customWidth="1"/>
    <col min="1028" max="1028" width="16" style="277" customWidth="1"/>
    <col min="1029" max="1029" width="15.44140625" style="277" customWidth="1"/>
    <col min="1030" max="1030" width="11.109375" style="277" customWidth="1"/>
    <col min="1031" max="1031" width="13" style="277" bestFit="1" customWidth="1"/>
    <col min="1032" max="1032" width="13.88671875" style="277" bestFit="1" customWidth="1"/>
    <col min="1033" max="1033" width="13" style="277" bestFit="1" customWidth="1"/>
    <col min="1034" max="1034" width="11.33203125" style="277" bestFit="1" customWidth="1"/>
    <col min="1035" max="1035" width="12" style="277" bestFit="1" customWidth="1"/>
    <col min="1036" max="1036" width="11.33203125" style="277" bestFit="1" customWidth="1"/>
    <col min="1037" max="1037" width="9.109375" style="277"/>
    <col min="1038" max="1040" width="13" style="277" bestFit="1" customWidth="1"/>
    <col min="1041" max="1281" width="9.109375" style="277"/>
    <col min="1282" max="1282" width="27" style="277" customWidth="1"/>
    <col min="1283" max="1283" width="16.88671875" style="277" bestFit="1" customWidth="1"/>
    <col min="1284" max="1284" width="16" style="277" customWidth="1"/>
    <col min="1285" max="1285" width="15.44140625" style="277" customWidth="1"/>
    <col min="1286" max="1286" width="11.109375" style="277" customWidth="1"/>
    <col min="1287" max="1287" width="13" style="277" bestFit="1" customWidth="1"/>
    <col min="1288" max="1288" width="13.88671875" style="277" bestFit="1" customWidth="1"/>
    <col min="1289" max="1289" width="13" style="277" bestFit="1" customWidth="1"/>
    <col min="1290" max="1290" width="11.33203125" style="277" bestFit="1" customWidth="1"/>
    <col min="1291" max="1291" width="12" style="277" bestFit="1" customWidth="1"/>
    <col min="1292" max="1292" width="11.33203125" style="277" bestFit="1" customWidth="1"/>
    <col min="1293" max="1293" width="9.109375" style="277"/>
    <col min="1294" max="1296" width="13" style="277" bestFit="1" customWidth="1"/>
    <col min="1297" max="1537" width="9.109375" style="277"/>
    <col min="1538" max="1538" width="27" style="277" customWidth="1"/>
    <col min="1539" max="1539" width="16.88671875" style="277" bestFit="1" customWidth="1"/>
    <col min="1540" max="1540" width="16" style="277" customWidth="1"/>
    <col min="1541" max="1541" width="15.44140625" style="277" customWidth="1"/>
    <col min="1542" max="1542" width="11.109375" style="277" customWidth="1"/>
    <col min="1543" max="1543" width="13" style="277" bestFit="1" customWidth="1"/>
    <col min="1544" max="1544" width="13.88671875" style="277" bestFit="1" customWidth="1"/>
    <col min="1545" max="1545" width="13" style="277" bestFit="1" customWidth="1"/>
    <col min="1546" max="1546" width="11.33203125" style="277" bestFit="1" customWidth="1"/>
    <col min="1547" max="1547" width="12" style="277" bestFit="1" customWidth="1"/>
    <col min="1548" max="1548" width="11.33203125" style="277" bestFit="1" customWidth="1"/>
    <col min="1549" max="1549" width="9.109375" style="277"/>
    <col min="1550" max="1552" width="13" style="277" bestFit="1" customWidth="1"/>
    <col min="1553" max="1793" width="9.109375" style="277"/>
    <col min="1794" max="1794" width="27" style="277" customWidth="1"/>
    <col min="1795" max="1795" width="16.88671875" style="277" bestFit="1" customWidth="1"/>
    <col min="1796" max="1796" width="16" style="277" customWidth="1"/>
    <col min="1797" max="1797" width="15.44140625" style="277" customWidth="1"/>
    <col min="1798" max="1798" width="11.109375" style="277" customWidth="1"/>
    <col min="1799" max="1799" width="13" style="277" bestFit="1" customWidth="1"/>
    <col min="1800" max="1800" width="13.88671875" style="277" bestFit="1" customWidth="1"/>
    <col min="1801" max="1801" width="13" style="277" bestFit="1" customWidth="1"/>
    <col min="1802" max="1802" width="11.33203125" style="277" bestFit="1" customWidth="1"/>
    <col min="1803" max="1803" width="12" style="277" bestFit="1" customWidth="1"/>
    <col min="1804" max="1804" width="11.33203125" style="277" bestFit="1" customWidth="1"/>
    <col min="1805" max="1805" width="9.109375" style="277"/>
    <col min="1806" max="1808" width="13" style="277" bestFit="1" customWidth="1"/>
    <col min="1809" max="2049" width="9.109375" style="277"/>
    <col min="2050" max="2050" width="27" style="277" customWidth="1"/>
    <col min="2051" max="2051" width="16.88671875" style="277" bestFit="1" customWidth="1"/>
    <col min="2052" max="2052" width="16" style="277" customWidth="1"/>
    <col min="2053" max="2053" width="15.44140625" style="277" customWidth="1"/>
    <col min="2054" max="2054" width="11.109375" style="277" customWidth="1"/>
    <col min="2055" max="2055" width="13" style="277" bestFit="1" customWidth="1"/>
    <col min="2056" max="2056" width="13.88671875" style="277" bestFit="1" customWidth="1"/>
    <col min="2057" max="2057" width="13" style="277" bestFit="1" customWidth="1"/>
    <col min="2058" max="2058" width="11.33203125" style="277" bestFit="1" customWidth="1"/>
    <col min="2059" max="2059" width="12" style="277" bestFit="1" customWidth="1"/>
    <col min="2060" max="2060" width="11.33203125" style="277" bestFit="1" customWidth="1"/>
    <col min="2061" max="2061" width="9.109375" style="277"/>
    <col min="2062" max="2064" width="13" style="277" bestFit="1" customWidth="1"/>
    <col min="2065" max="2305" width="9.109375" style="277"/>
    <col min="2306" max="2306" width="27" style="277" customWidth="1"/>
    <col min="2307" max="2307" width="16.88671875" style="277" bestFit="1" customWidth="1"/>
    <col min="2308" max="2308" width="16" style="277" customWidth="1"/>
    <col min="2309" max="2309" width="15.44140625" style="277" customWidth="1"/>
    <col min="2310" max="2310" width="11.109375" style="277" customWidth="1"/>
    <col min="2311" max="2311" width="13" style="277" bestFit="1" customWidth="1"/>
    <col min="2312" max="2312" width="13.88671875" style="277" bestFit="1" customWidth="1"/>
    <col min="2313" max="2313" width="13" style="277" bestFit="1" customWidth="1"/>
    <col min="2314" max="2314" width="11.33203125" style="277" bestFit="1" customWidth="1"/>
    <col min="2315" max="2315" width="12" style="277" bestFit="1" customWidth="1"/>
    <col min="2316" max="2316" width="11.33203125" style="277" bestFit="1" customWidth="1"/>
    <col min="2317" max="2317" width="9.109375" style="277"/>
    <col min="2318" max="2320" width="13" style="277" bestFit="1" customWidth="1"/>
    <col min="2321" max="2561" width="9.109375" style="277"/>
    <col min="2562" max="2562" width="27" style="277" customWidth="1"/>
    <col min="2563" max="2563" width="16.88671875" style="277" bestFit="1" customWidth="1"/>
    <col min="2564" max="2564" width="16" style="277" customWidth="1"/>
    <col min="2565" max="2565" width="15.44140625" style="277" customWidth="1"/>
    <col min="2566" max="2566" width="11.109375" style="277" customWidth="1"/>
    <col min="2567" max="2567" width="13" style="277" bestFit="1" customWidth="1"/>
    <col min="2568" max="2568" width="13.88671875" style="277" bestFit="1" customWidth="1"/>
    <col min="2569" max="2569" width="13" style="277" bestFit="1" customWidth="1"/>
    <col min="2570" max="2570" width="11.33203125" style="277" bestFit="1" customWidth="1"/>
    <col min="2571" max="2571" width="12" style="277" bestFit="1" customWidth="1"/>
    <col min="2572" max="2572" width="11.33203125" style="277" bestFit="1" customWidth="1"/>
    <col min="2573" max="2573" width="9.109375" style="277"/>
    <col min="2574" max="2576" width="13" style="277" bestFit="1" customWidth="1"/>
    <col min="2577" max="2817" width="9.109375" style="277"/>
    <col min="2818" max="2818" width="27" style="277" customWidth="1"/>
    <col min="2819" max="2819" width="16.88671875" style="277" bestFit="1" customWidth="1"/>
    <col min="2820" max="2820" width="16" style="277" customWidth="1"/>
    <col min="2821" max="2821" width="15.44140625" style="277" customWidth="1"/>
    <col min="2822" max="2822" width="11.109375" style="277" customWidth="1"/>
    <col min="2823" max="2823" width="13" style="277" bestFit="1" customWidth="1"/>
    <col min="2824" max="2824" width="13.88671875" style="277" bestFit="1" customWidth="1"/>
    <col min="2825" max="2825" width="13" style="277" bestFit="1" customWidth="1"/>
    <col min="2826" max="2826" width="11.33203125" style="277" bestFit="1" customWidth="1"/>
    <col min="2827" max="2827" width="12" style="277" bestFit="1" customWidth="1"/>
    <col min="2828" max="2828" width="11.33203125" style="277" bestFit="1" customWidth="1"/>
    <col min="2829" max="2829" width="9.109375" style="277"/>
    <col min="2830" max="2832" width="13" style="277" bestFit="1" customWidth="1"/>
    <col min="2833" max="3073" width="9.109375" style="277"/>
    <col min="3074" max="3074" width="27" style="277" customWidth="1"/>
    <col min="3075" max="3075" width="16.88671875" style="277" bestFit="1" customWidth="1"/>
    <col min="3076" max="3076" width="16" style="277" customWidth="1"/>
    <col min="3077" max="3077" width="15.44140625" style="277" customWidth="1"/>
    <col min="3078" max="3078" width="11.109375" style="277" customWidth="1"/>
    <col min="3079" max="3079" width="13" style="277" bestFit="1" customWidth="1"/>
    <col min="3080" max="3080" width="13.88671875" style="277" bestFit="1" customWidth="1"/>
    <col min="3081" max="3081" width="13" style="277" bestFit="1" customWidth="1"/>
    <col min="3082" max="3082" width="11.33203125" style="277" bestFit="1" customWidth="1"/>
    <col min="3083" max="3083" width="12" style="277" bestFit="1" customWidth="1"/>
    <col min="3084" max="3084" width="11.33203125" style="277" bestFit="1" customWidth="1"/>
    <col min="3085" max="3085" width="9.109375" style="277"/>
    <col min="3086" max="3088" width="13" style="277" bestFit="1" customWidth="1"/>
    <col min="3089" max="3329" width="9.109375" style="277"/>
    <col min="3330" max="3330" width="27" style="277" customWidth="1"/>
    <col min="3331" max="3331" width="16.88671875" style="277" bestFit="1" customWidth="1"/>
    <col min="3332" max="3332" width="16" style="277" customWidth="1"/>
    <col min="3333" max="3333" width="15.44140625" style="277" customWidth="1"/>
    <col min="3334" max="3334" width="11.109375" style="277" customWidth="1"/>
    <col min="3335" max="3335" width="13" style="277" bestFit="1" customWidth="1"/>
    <col min="3336" max="3336" width="13.88671875" style="277" bestFit="1" customWidth="1"/>
    <col min="3337" max="3337" width="13" style="277" bestFit="1" customWidth="1"/>
    <col min="3338" max="3338" width="11.33203125" style="277" bestFit="1" customWidth="1"/>
    <col min="3339" max="3339" width="12" style="277" bestFit="1" customWidth="1"/>
    <col min="3340" max="3340" width="11.33203125" style="277" bestFit="1" customWidth="1"/>
    <col min="3341" max="3341" width="9.109375" style="277"/>
    <col min="3342" max="3344" width="13" style="277" bestFit="1" customWidth="1"/>
    <col min="3345" max="3585" width="9.109375" style="277"/>
    <col min="3586" max="3586" width="27" style="277" customWidth="1"/>
    <col min="3587" max="3587" width="16.88671875" style="277" bestFit="1" customWidth="1"/>
    <col min="3588" max="3588" width="16" style="277" customWidth="1"/>
    <col min="3589" max="3589" width="15.44140625" style="277" customWidth="1"/>
    <col min="3590" max="3590" width="11.109375" style="277" customWidth="1"/>
    <col min="3591" max="3591" width="13" style="277" bestFit="1" customWidth="1"/>
    <col min="3592" max="3592" width="13.88671875" style="277" bestFit="1" customWidth="1"/>
    <col min="3593" max="3593" width="13" style="277" bestFit="1" customWidth="1"/>
    <col min="3594" max="3594" width="11.33203125" style="277" bestFit="1" customWidth="1"/>
    <col min="3595" max="3595" width="12" style="277" bestFit="1" customWidth="1"/>
    <col min="3596" max="3596" width="11.33203125" style="277" bestFit="1" customWidth="1"/>
    <col min="3597" max="3597" width="9.109375" style="277"/>
    <col min="3598" max="3600" width="13" style="277" bestFit="1" customWidth="1"/>
    <col min="3601" max="3841" width="9.109375" style="277"/>
    <col min="3842" max="3842" width="27" style="277" customWidth="1"/>
    <col min="3843" max="3843" width="16.88671875" style="277" bestFit="1" customWidth="1"/>
    <col min="3844" max="3844" width="16" style="277" customWidth="1"/>
    <col min="3845" max="3845" width="15.44140625" style="277" customWidth="1"/>
    <col min="3846" max="3846" width="11.109375" style="277" customWidth="1"/>
    <col min="3847" max="3847" width="13" style="277" bestFit="1" customWidth="1"/>
    <col min="3848" max="3848" width="13.88671875" style="277" bestFit="1" customWidth="1"/>
    <col min="3849" max="3849" width="13" style="277" bestFit="1" customWidth="1"/>
    <col min="3850" max="3850" width="11.33203125" style="277" bestFit="1" customWidth="1"/>
    <col min="3851" max="3851" width="12" style="277" bestFit="1" customWidth="1"/>
    <col min="3852" max="3852" width="11.33203125" style="277" bestFit="1" customWidth="1"/>
    <col min="3853" max="3853" width="9.109375" style="277"/>
    <col min="3854" max="3856" width="13" style="277" bestFit="1" customWidth="1"/>
    <col min="3857" max="4097" width="9.109375" style="277"/>
    <col min="4098" max="4098" width="27" style="277" customWidth="1"/>
    <col min="4099" max="4099" width="16.88671875" style="277" bestFit="1" customWidth="1"/>
    <col min="4100" max="4100" width="16" style="277" customWidth="1"/>
    <col min="4101" max="4101" width="15.44140625" style="277" customWidth="1"/>
    <col min="4102" max="4102" width="11.109375" style="277" customWidth="1"/>
    <col min="4103" max="4103" width="13" style="277" bestFit="1" customWidth="1"/>
    <col min="4104" max="4104" width="13.88671875" style="277" bestFit="1" customWidth="1"/>
    <col min="4105" max="4105" width="13" style="277" bestFit="1" customWidth="1"/>
    <col min="4106" max="4106" width="11.33203125" style="277" bestFit="1" customWidth="1"/>
    <col min="4107" max="4107" width="12" style="277" bestFit="1" customWidth="1"/>
    <col min="4108" max="4108" width="11.33203125" style="277" bestFit="1" customWidth="1"/>
    <col min="4109" max="4109" width="9.109375" style="277"/>
    <col min="4110" max="4112" width="13" style="277" bestFit="1" customWidth="1"/>
    <col min="4113" max="4353" width="9.109375" style="277"/>
    <col min="4354" max="4354" width="27" style="277" customWidth="1"/>
    <col min="4355" max="4355" width="16.88671875" style="277" bestFit="1" customWidth="1"/>
    <col min="4356" max="4356" width="16" style="277" customWidth="1"/>
    <col min="4357" max="4357" width="15.44140625" style="277" customWidth="1"/>
    <col min="4358" max="4358" width="11.109375" style="277" customWidth="1"/>
    <col min="4359" max="4359" width="13" style="277" bestFit="1" customWidth="1"/>
    <col min="4360" max="4360" width="13.88671875" style="277" bestFit="1" customWidth="1"/>
    <col min="4361" max="4361" width="13" style="277" bestFit="1" customWidth="1"/>
    <col min="4362" max="4362" width="11.33203125" style="277" bestFit="1" customWidth="1"/>
    <col min="4363" max="4363" width="12" style="277" bestFit="1" customWidth="1"/>
    <col min="4364" max="4364" width="11.33203125" style="277" bestFit="1" customWidth="1"/>
    <col min="4365" max="4365" width="9.109375" style="277"/>
    <col min="4366" max="4368" width="13" style="277" bestFit="1" customWidth="1"/>
    <col min="4369" max="4609" width="9.109375" style="277"/>
    <col min="4610" max="4610" width="27" style="277" customWidth="1"/>
    <col min="4611" max="4611" width="16.88671875" style="277" bestFit="1" customWidth="1"/>
    <col min="4612" max="4612" width="16" style="277" customWidth="1"/>
    <col min="4613" max="4613" width="15.44140625" style="277" customWidth="1"/>
    <col min="4614" max="4614" width="11.109375" style="277" customWidth="1"/>
    <col min="4615" max="4615" width="13" style="277" bestFit="1" customWidth="1"/>
    <col min="4616" max="4616" width="13.88671875" style="277" bestFit="1" customWidth="1"/>
    <col min="4617" max="4617" width="13" style="277" bestFit="1" customWidth="1"/>
    <col min="4618" max="4618" width="11.33203125" style="277" bestFit="1" customWidth="1"/>
    <col min="4619" max="4619" width="12" style="277" bestFit="1" customWidth="1"/>
    <col min="4620" max="4620" width="11.33203125" style="277" bestFit="1" customWidth="1"/>
    <col min="4621" max="4621" width="9.109375" style="277"/>
    <col min="4622" max="4624" width="13" style="277" bestFit="1" customWidth="1"/>
    <col min="4625" max="4865" width="9.109375" style="277"/>
    <col min="4866" max="4866" width="27" style="277" customWidth="1"/>
    <col min="4867" max="4867" width="16.88671875" style="277" bestFit="1" customWidth="1"/>
    <col min="4868" max="4868" width="16" style="277" customWidth="1"/>
    <col min="4869" max="4869" width="15.44140625" style="277" customWidth="1"/>
    <col min="4870" max="4870" width="11.109375" style="277" customWidth="1"/>
    <col min="4871" max="4871" width="13" style="277" bestFit="1" customWidth="1"/>
    <col min="4872" max="4872" width="13.88671875" style="277" bestFit="1" customWidth="1"/>
    <col min="4873" max="4873" width="13" style="277" bestFit="1" customWidth="1"/>
    <col min="4874" max="4874" width="11.33203125" style="277" bestFit="1" customWidth="1"/>
    <col min="4875" max="4875" width="12" style="277" bestFit="1" customWidth="1"/>
    <col min="4876" max="4876" width="11.33203125" style="277" bestFit="1" customWidth="1"/>
    <col min="4877" max="4877" width="9.109375" style="277"/>
    <col min="4878" max="4880" width="13" style="277" bestFit="1" customWidth="1"/>
    <col min="4881" max="5121" width="9.109375" style="277"/>
    <col min="5122" max="5122" width="27" style="277" customWidth="1"/>
    <col min="5123" max="5123" width="16.88671875" style="277" bestFit="1" customWidth="1"/>
    <col min="5124" max="5124" width="16" style="277" customWidth="1"/>
    <col min="5125" max="5125" width="15.44140625" style="277" customWidth="1"/>
    <col min="5126" max="5126" width="11.109375" style="277" customWidth="1"/>
    <col min="5127" max="5127" width="13" style="277" bestFit="1" customWidth="1"/>
    <col min="5128" max="5128" width="13.88671875" style="277" bestFit="1" customWidth="1"/>
    <col min="5129" max="5129" width="13" style="277" bestFit="1" customWidth="1"/>
    <col min="5130" max="5130" width="11.33203125" style="277" bestFit="1" customWidth="1"/>
    <col min="5131" max="5131" width="12" style="277" bestFit="1" customWidth="1"/>
    <col min="5132" max="5132" width="11.33203125" style="277" bestFit="1" customWidth="1"/>
    <col min="5133" max="5133" width="9.109375" style="277"/>
    <col min="5134" max="5136" width="13" style="277" bestFit="1" customWidth="1"/>
    <col min="5137" max="5377" width="9.109375" style="277"/>
    <col min="5378" max="5378" width="27" style="277" customWidth="1"/>
    <col min="5379" max="5379" width="16.88671875" style="277" bestFit="1" customWidth="1"/>
    <col min="5380" max="5380" width="16" style="277" customWidth="1"/>
    <col min="5381" max="5381" width="15.44140625" style="277" customWidth="1"/>
    <col min="5382" max="5382" width="11.109375" style="277" customWidth="1"/>
    <col min="5383" max="5383" width="13" style="277" bestFit="1" customWidth="1"/>
    <col min="5384" max="5384" width="13.88671875" style="277" bestFit="1" customWidth="1"/>
    <col min="5385" max="5385" width="13" style="277" bestFit="1" customWidth="1"/>
    <col min="5386" max="5386" width="11.33203125" style="277" bestFit="1" customWidth="1"/>
    <col min="5387" max="5387" width="12" style="277" bestFit="1" customWidth="1"/>
    <col min="5388" max="5388" width="11.33203125" style="277" bestFit="1" customWidth="1"/>
    <col min="5389" max="5389" width="9.109375" style="277"/>
    <col min="5390" max="5392" width="13" style="277" bestFit="1" customWidth="1"/>
    <col min="5393" max="5633" width="9.109375" style="277"/>
    <col min="5634" max="5634" width="27" style="277" customWidth="1"/>
    <col min="5635" max="5635" width="16.88671875" style="277" bestFit="1" customWidth="1"/>
    <col min="5636" max="5636" width="16" style="277" customWidth="1"/>
    <col min="5637" max="5637" width="15.44140625" style="277" customWidth="1"/>
    <col min="5638" max="5638" width="11.109375" style="277" customWidth="1"/>
    <col min="5639" max="5639" width="13" style="277" bestFit="1" customWidth="1"/>
    <col min="5640" max="5640" width="13.88671875" style="277" bestFit="1" customWidth="1"/>
    <col min="5641" max="5641" width="13" style="277" bestFit="1" customWidth="1"/>
    <col min="5642" max="5642" width="11.33203125" style="277" bestFit="1" customWidth="1"/>
    <col min="5643" max="5643" width="12" style="277" bestFit="1" customWidth="1"/>
    <col min="5644" max="5644" width="11.33203125" style="277" bestFit="1" customWidth="1"/>
    <col min="5645" max="5645" width="9.109375" style="277"/>
    <col min="5646" max="5648" width="13" style="277" bestFit="1" customWidth="1"/>
    <col min="5649" max="5889" width="9.109375" style="277"/>
    <col min="5890" max="5890" width="27" style="277" customWidth="1"/>
    <col min="5891" max="5891" width="16.88671875" style="277" bestFit="1" customWidth="1"/>
    <col min="5892" max="5892" width="16" style="277" customWidth="1"/>
    <col min="5893" max="5893" width="15.44140625" style="277" customWidth="1"/>
    <col min="5894" max="5894" width="11.109375" style="277" customWidth="1"/>
    <col min="5895" max="5895" width="13" style="277" bestFit="1" customWidth="1"/>
    <col min="5896" max="5896" width="13.88671875" style="277" bestFit="1" customWidth="1"/>
    <col min="5897" max="5897" width="13" style="277" bestFit="1" customWidth="1"/>
    <col min="5898" max="5898" width="11.33203125" style="277" bestFit="1" customWidth="1"/>
    <col min="5899" max="5899" width="12" style="277" bestFit="1" customWidth="1"/>
    <col min="5900" max="5900" width="11.33203125" style="277" bestFit="1" customWidth="1"/>
    <col min="5901" max="5901" width="9.109375" style="277"/>
    <col min="5902" max="5904" width="13" style="277" bestFit="1" customWidth="1"/>
    <col min="5905" max="6145" width="9.109375" style="277"/>
    <col min="6146" max="6146" width="27" style="277" customWidth="1"/>
    <col min="6147" max="6147" width="16.88671875" style="277" bestFit="1" customWidth="1"/>
    <col min="6148" max="6148" width="16" style="277" customWidth="1"/>
    <col min="6149" max="6149" width="15.44140625" style="277" customWidth="1"/>
    <col min="6150" max="6150" width="11.109375" style="277" customWidth="1"/>
    <col min="6151" max="6151" width="13" style="277" bestFit="1" customWidth="1"/>
    <col min="6152" max="6152" width="13.88671875" style="277" bestFit="1" customWidth="1"/>
    <col min="6153" max="6153" width="13" style="277" bestFit="1" customWidth="1"/>
    <col min="6154" max="6154" width="11.33203125" style="277" bestFit="1" customWidth="1"/>
    <col min="6155" max="6155" width="12" style="277" bestFit="1" customWidth="1"/>
    <col min="6156" max="6156" width="11.33203125" style="277" bestFit="1" customWidth="1"/>
    <col min="6157" max="6157" width="9.109375" style="277"/>
    <col min="6158" max="6160" width="13" style="277" bestFit="1" customWidth="1"/>
    <col min="6161" max="6401" width="9.109375" style="277"/>
    <col min="6402" max="6402" width="27" style="277" customWidth="1"/>
    <col min="6403" max="6403" width="16.88671875" style="277" bestFit="1" customWidth="1"/>
    <col min="6404" max="6404" width="16" style="277" customWidth="1"/>
    <col min="6405" max="6405" width="15.44140625" style="277" customWidth="1"/>
    <col min="6406" max="6406" width="11.109375" style="277" customWidth="1"/>
    <col min="6407" max="6407" width="13" style="277" bestFit="1" customWidth="1"/>
    <col min="6408" max="6408" width="13.88671875" style="277" bestFit="1" customWidth="1"/>
    <col min="6409" max="6409" width="13" style="277" bestFit="1" customWidth="1"/>
    <col min="6410" max="6410" width="11.33203125" style="277" bestFit="1" customWidth="1"/>
    <col min="6411" max="6411" width="12" style="277" bestFit="1" customWidth="1"/>
    <col min="6412" max="6412" width="11.33203125" style="277" bestFit="1" customWidth="1"/>
    <col min="6413" max="6413" width="9.109375" style="277"/>
    <col min="6414" max="6416" width="13" style="277" bestFit="1" customWidth="1"/>
    <col min="6417" max="6657" width="9.109375" style="277"/>
    <col min="6658" max="6658" width="27" style="277" customWidth="1"/>
    <col min="6659" max="6659" width="16.88671875" style="277" bestFit="1" customWidth="1"/>
    <col min="6660" max="6660" width="16" style="277" customWidth="1"/>
    <col min="6661" max="6661" width="15.44140625" style="277" customWidth="1"/>
    <col min="6662" max="6662" width="11.109375" style="277" customWidth="1"/>
    <col min="6663" max="6663" width="13" style="277" bestFit="1" customWidth="1"/>
    <col min="6664" max="6664" width="13.88671875" style="277" bestFit="1" customWidth="1"/>
    <col min="6665" max="6665" width="13" style="277" bestFit="1" customWidth="1"/>
    <col min="6666" max="6666" width="11.33203125" style="277" bestFit="1" customWidth="1"/>
    <col min="6667" max="6667" width="12" style="277" bestFit="1" customWidth="1"/>
    <col min="6668" max="6668" width="11.33203125" style="277" bestFit="1" customWidth="1"/>
    <col min="6669" max="6669" width="9.109375" style="277"/>
    <col min="6670" max="6672" width="13" style="277" bestFit="1" customWidth="1"/>
    <col min="6673" max="6913" width="9.109375" style="277"/>
    <col min="6914" max="6914" width="27" style="277" customWidth="1"/>
    <col min="6915" max="6915" width="16.88671875" style="277" bestFit="1" customWidth="1"/>
    <col min="6916" max="6916" width="16" style="277" customWidth="1"/>
    <col min="6917" max="6917" width="15.44140625" style="277" customWidth="1"/>
    <col min="6918" max="6918" width="11.109375" style="277" customWidth="1"/>
    <col min="6919" max="6919" width="13" style="277" bestFit="1" customWidth="1"/>
    <col min="6920" max="6920" width="13.88671875" style="277" bestFit="1" customWidth="1"/>
    <col min="6921" max="6921" width="13" style="277" bestFit="1" customWidth="1"/>
    <col min="6922" max="6922" width="11.33203125" style="277" bestFit="1" customWidth="1"/>
    <col min="6923" max="6923" width="12" style="277" bestFit="1" customWidth="1"/>
    <col min="6924" max="6924" width="11.33203125" style="277" bestFit="1" customWidth="1"/>
    <col min="6925" max="6925" width="9.109375" style="277"/>
    <col min="6926" max="6928" width="13" style="277" bestFit="1" customWidth="1"/>
    <col min="6929" max="7169" width="9.109375" style="277"/>
    <col min="7170" max="7170" width="27" style="277" customWidth="1"/>
    <col min="7171" max="7171" width="16.88671875" style="277" bestFit="1" customWidth="1"/>
    <col min="7172" max="7172" width="16" style="277" customWidth="1"/>
    <col min="7173" max="7173" width="15.44140625" style="277" customWidth="1"/>
    <col min="7174" max="7174" width="11.109375" style="277" customWidth="1"/>
    <col min="7175" max="7175" width="13" style="277" bestFit="1" customWidth="1"/>
    <col min="7176" max="7176" width="13.88671875" style="277" bestFit="1" customWidth="1"/>
    <col min="7177" max="7177" width="13" style="277" bestFit="1" customWidth="1"/>
    <col min="7178" max="7178" width="11.33203125" style="277" bestFit="1" customWidth="1"/>
    <col min="7179" max="7179" width="12" style="277" bestFit="1" customWidth="1"/>
    <col min="7180" max="7180" width="11.33203125" style="277" bestFit="1" customWidth="1"/>
    <col min="7181" max="7181" width="9.109375" style="277"/>
    <col min="7182" max="7184" width="13" style="277" bestFit="1" customWidth="1"/>
    <col min="7185" max="7425" width="9.109375" style="277"/>
    <col min="7426" max="7426" width="27" style="277" customWidth="1"/>
    <col min="7427" max="7427" width="16.88671875" style="277" bestFit="1" customWidth="1"/>
    <col min="7428" max="7428" width="16" style="277" customWidth="1"/>
    <col min="7429" max="7429" width="15.44140625" style="277" customWidth="1"/>
    <col min="7430" max="7430" width="11.109375" style="277" customWidth="1"/>
    <col min="7431" max="7431" width="13" style="277" bestFit="1" customWidth="1"/>
    <col min="7432" max="7432" width="13.88671875" style="277" bestFit="1" customWidth="1"/>
    <col min="7433" max="7433" width="13" style="277" bestFit="1" customWidth="1"/>
    <col min="7434" max="7434" width="11.33203125" style="277" bestFit="1" customWidth="1"/>
    <col min="7435" max="7435" width="12" style="277" bestFit="1" customWidth="1"/>
    <col min="7436" max="7436" width="11.33203125" style="277" bestFit="1" customWidth="1"/>
    <col min="7437" max="7437" width="9.109375" style="277"/>
    <col min="7438" max="7440" width="13" style="277" bestFit="1" customWidth="1"/>
    <col min="7441" max="7681" width="9.109375" style="277"/>
    <col min="7682" max="7682" width="27" style="277" customWidth="1"/>
    <col min="7683" max="7683" width="16.88671875" style="277" bestFit="1" customWidth="1"/>
    <col min="7684" max="7684" width="16" style="277" customWidth="1"/>
    <col min="7685" max="7685" width="15.44140625" style="277" customWidth="1"/>
    <col min="7686" max="7686" width="11.109375" style="277" customWidth="1"/>
    <col min="7687" max="7687" width="13" style="277" bestFit="1" customWidth="1"/>
    <col min="7688" max="7688" width="13.88671875" style="277" bestFit="1" customWidth="1"/>
    <col min="7689" max="7689" width="13" style="277" bestFit="1" customWidth="1"/>
    <col min="7690" max="7690" width="11.33203125" style="277" bestFit="1" customWidth="1"/>
    <col min="7691" max="7691" width="12" style="277" bestFit="1" customWidth="1"/>
    <col min="7692" max="7692" width="11.33203125" style="277" bestFit="1" customWidth="1"/>
    <col min="7693" max="7693" width="9.109375" style="277"/>
    <col min="7694" max="7696" width="13" style="277" bestFit="1" customWidth="1"/>
    <col min="7697" max="7937" width="9.109375" style="277"/>
    <col min="7938" max="7938" width="27" style="277" customWidth="1"/>
    <col min="7939" max="7939" width="16.88671875" style="277" bestFit="1" customWidth="1"/>
    <col min="7940" max="7940" width="16" style="277" customWidth="1"/>
    <col min="7941" max="7941" width="15.44140625" style="277" customWidth="1"/>
    <col min="7942" max="7942" width="11.109375" style="277" customWidth="1"/>
    <col min="7943" max="7943" width="13" style="277" bestFit="1" customWidth="1"/>
    <col min="7944" max="7944" width="13.88671875" style="277" bestFit="1" customWidth="1"/>
    <col min="7945" max="7945" width="13" style="277" bestFit="1" customWidth="1"/>
    <col min="7946" max="7946" width="11.33203125" style="277" bestFit="1" customWidth="1"/>
    <col min="7947" max="7947" width="12" style="277" bestFit="1" customWidth="1"/>
    <col min="7948" max="7948" width="11.33203125" style="277" bestFit="1" customWidth="1"/>
    <col min="7949" max="7949" width="9.109375" style="277"/>
    <col min="7950" max="7952" width="13" style="277" bestFit="1" customWidth="1"/>
    <col min="7953" max="8193" width="9.109375" style="277"/>
    <col min="8194" max="8194" width="27" style="277" customWidth="1"/>
    <col min="8195" max="8195" width="16.88671875" style="277" bestFit="1" customWidth="1"/>
    <col min="8196" max="8196" width="16" style="277" customWidth="1"/>
    <col min="8197" max="8197" width="15.44140625" style="277" customWidth="1"/>
    <col min="8198" max="8198" width="11.109375" style="277" customWidth="1"/>
    <col min="8199" max="8199" width="13" style="277" bestFit="1" customWidth="1"/>
    <col min="8200" max="8200" width="13.88671875" style="277" bestFit="1" customWidth="1"/>
    <col min="8201" max="8201" width="13" style="277" bestFit="1" customWidth="1"/>
    <col min="8202" max="8202" width="11.33203125" style="277" bestFit="1" customWidth="1"/>
    <col min="8203" max="8203" width="12" style="277" bestFit="1" customWidth="1"/>
    <col min="8204" max="8204" width="11.33203125" style="277" bestFit="1" customWidth="1"/>
    <col min="8205" max="8205" width="9.109375" style="277"/>
    <col min="8206" max="8208" width="13" style="277" bestFit="1" customWidth="1"/>
    <col min="8209" max="8449" width="9.109375" style="277"/>
    <col min="8450" max="8450" width="27" style="277" customWidth="1"/>
    <col min="8451" max="8451" width="16.88671875" style="277" bestFit="1" customWidth="1"/>
    <col min="8452" max="8452" width="16" style="277" customWidth="1"/>
    <col min="8453" max="8453" width="15.44140625" style="277" customWidth="1"/>
    <col min="8454" max="8454" width="11.109375" style="277" customWidth="1"/>
    <col min="8455" max="8455" width="13" style="277" bestFit="1" customWidth="1"/>
    <col min="8456" max="8456" width="13.88671875" style="277" bestFit="1" customWidth="1"/>
    <col min="8457" max="8457" width="13" style="277" bestFit="1" customWidth="1"/>
    <col min="8458" max="8458" width="11.33203125" style="277" bestFit="1" customWidth="1"/>
    <col min="8459" max="8459" width="12" style="277" bestFit="1" customWidth="1"/>
    <col min="8460" max="8460" width="11.33203125" style="277" bestFit="1" customWidth="1"/>
    <col min="8461" max="8461" width="9.109375" style="277"/>
    <col min="8462" max="8464" width="13" style="277" bestFit="1" customWidth="1"/>
    <col min="8465" max="8705" width="9.109375" style="277"/>
    <col min="8706" max="8706" width="27" style="277" customWidth="1"/>
    <col min="8707" max="8707" width="16.88671875" style="277" bestFit="1" customWidth="1"/>
    <col min="8708" max="8708" width="16" style="277" customWidth="1"/>
    <col min="8709" max="8709" width="15.44140625" style="277" customWidth="1"/>
    <col min="8710" max="8710" width="11.109375" style="277" customWidth="1"/>
    <col min="8711" max="8711" width="13" style="277" bestFit="1" customWidth="1"/>
    <col min="8712" max="8712" width="13.88671875" style="277" bestFit="1" customWidth="1"/>
    <col min="8713" max="8713" width="13" style="277" bestFit="1" customWidth="1"/>
    <col min="8714" max="8714" width="11.33203125" style="277" bestFit="1" customWidth="1"/>
    <col min="8715" max="8715" width="12" style="277" bestFit="1" customWidth="1"/>
    <col min="8716" max="8716" width="11.33203125" style="277" bestFit="1" customWidth="1"/>
    <col min="8717" max="8717" width="9.109375" style="277"/>
    <col min="8718" max="8720" width="13" style="277" bestFit="1" customWidth="1"/>
    <col min="8721" max="8961" width="9.109375" style="277"/>
    <col min="8962" max="8962" width="27" style="277" customWidth="1"/>
    <col min="8963" max="8963" width="16.88671875" style="277" bestFit="1" customWidth="1"/>
    <col min="8964" max="8964" width="16" style="277" customWidth="1"/>
    <col min="8965" max="8965" width="15.44140625" style="277" customWidth="1"/>
    <col min="8966" max="8966" width="11.109375" style="277" customWidth="1"/>
    <col min="8967" max="8967" width="13" style="277" bestFit="1" customWidth="1"/>
    <col min="8968" max="8968" width="13.88671875" style="277" bestFit="1" customWidth="1"/>
    <col min="8969" max="8969" width="13" style="277" bestFit="1" customWidth="1"/>
    <col min="8970" max="8970" width="11.33203125" style="277" bestFit="1" customWidth="1"/>
    <col min="8971" max="8971" width="12" style="277" bestFit="1" customWidth="1"/>
    <col min="8972" max="8972" width="11.33203125" style="277" bestFit="1" customWidth="1"/>
    <col min="8973" max="8973" width="9.109375" style="277"/>
    <col min="8974" max="8976" width="13" style="277" bestFit="1" customWidth="1"/>
    <col min="8977" max="9217" width="9.109375" style="277"/>
    <col min="9218" max="9218" width="27" style="277" customWidth="1"/>
    <col min="9219" max="9219" width="16.88671875" style="277" bestFit="1" customWidth="1"/>
    <col min="9220" max="9220" width="16" style="277" customWidth="1"/>
    <col min="9221" max="9221" width="15.44140625" style="277" customWidth="1"/>
    <col min="9222" max="9222" width="11.109375" style="277" customWidth="1"/>
    <col min="9223" max="9223" width="13" style="277" bestFit="1" customWidth="1"/>
    <col min="9224" max="9224" width="13.88671875" style="277" bestFit="1" customWidth="1"/>
    <col min="9225" max="9225" width="13" style="277" bestFit="1" customWidth="1"/>
    <col min="9226" max="9226" width="11.33203125" style="277" bestFit="1" customWidth="1"/>
    <col min="9227" max="9227" width="12" style="277" bestFit="1" customWidth="1"/>
    <col min="9228" max="9228" width="11.33203125" style="277" bestFit="1" customWidth="1"/>
    <col min="9229" max="9229" width="9.109375" style="277"/>
    <col min="9230" max="9232" width="13" style="277" bestFit="1" customWidth="1"/>
    <col min="9233" max="9473" width="9.109375" style="277"/>
    <col min="9474" max="9474" width="27" style="277" customWidth="1"/>
    <col min="9475" max="9475" width="16.88671875" style="277" bestFit="1" customWidth="1"/>
    <col min="9476" max="9476" width="16" style="277" customWidth="1"/>
    <col min="9477" max="9477" width="15.44140625" style="277" customWidth="1"/>
    <col min="9478" max="9478" width="11.109375" style="277" customWidth="1"/>
    <col min="9479" max="9479" width="13" style="277" bestFit="1" customWidth="1"/>
    <col min="9480" max="9480" width="13.88671875" style="277" bestFit="1" customWidth="1"/>
    <col min="9481" max="9481" width="13" style="277" bestFit="1" customWidth="1"/>
    <col min="9482" max="9482" width="11.33203125" style="277" bestFit="1" customWidth="1"/>
    <col min="9483" max="9483" width="12" style="277" bestFit="1" customWidth="1"/>
    <col min="9484" max="9484" width="11.33203125" style="277" bestFit="1" customWidth="1"/>
    <col min="9485" max="9485" width="9.109375" style="277"/>
    <col min="9486" max="9488" width="13" style="277" bestFit="1" customWidth="1"/>
    <col min="9489" max="9729" width="9.109375" style="277"/>
    <col min="9730" max="9730" width="27" style="277" customWidth="1"/>
    <col min="9731" max="9731" width="16.88671875" style="277" bestFit="1" customWidth="1"/>
    <col min="9732" max="9732" width="16" style="277" customWidth="1"/>
    <col min="9733" max="9733" width="15.44140625" style="277" customWidth="1"/>
    <col min="9734" max="9734" width="11.109375" style="277" customWidth="1"/>
    <col min="9735" max="9735" width="13" style="277" bestFit="1" customWidth="1"/>
    <col min="9736" max="9736" width="13.88671875" style="277" bestFit="1" customWidth="1"/>
    <col min="9737" max="9737" width="13" style="277" bestFit="1" customWidth="1"/>
    <col min="9738" max="9738" width="11.33203125" style="277" bestFit="1" customWidth="1"/>
    <col min="9739" max="9739" width="12" style="277" bestFit="1" customWidth="1"/>
    <col min="9740" max="9740" width="11.33203125" style="277" bestFit="1" customWidth="1"/>
    <col min="9741" max="9741" width="9.109375" style="277"/>
    <col min="9742" max="9744" width="13" style="277" bestFit="1" customWidth="1"/>
    <col min="9745" max="9985" width="9.109375" style="277"/>
    <col min="9986" max="9986" width="27" style="277" customWidth="1"/>
    <col min="9987" max="9987" width="16.88671875" style="277" bestFit="1" customWidth="1"/>
    <col min="9988" max="9988" width="16" style="277" customWidth="1"/>
    <col min="9989" max="9989" width="15.44140625" style="277" customWidth="1"/>
    <col min="9990" max="9990" width="11.109375" style="277" customWidth="1"/>
    <col min="9991" max="9991" width="13" style="277" bestFit="1" customWidth="1"/>
    <col min="9992" max="9992" width="13.88671875" style="277" bestFit="1" customWidth="1"/>
    <col min="9993" max="9993" width="13" style="277" bestFit="1" customWidth="1"/>
    <col min="9994" max="9994" width="11.33203125" style="277" bestFit="1" customWidth="1"/>
    <col min="9995" max="9995" width="12" style="277" bestFit="1" customWidth="1"/>
    <col min="9996" max="9996" width="11.33203125" style="277" bestFit="1" customWidth="1"/>
    <col min="9997" max="9997" width="9.109375" style="277"/>
    <col min="9998" max="10000" width="13" style="277" bestFit="1" customWidth="1"/>
    <col min="10001" max="10241" width="9.109375" style="277"/>
    <col min="10242" max="10242" width="27" style="277" customWidth="1"/>
    <col min="10243" max="10243" width="16.88671875" style="277" bestFit="1" customWidth="1"/>
    <col min="10244" max="10244" width="16" style="277" customWidth="1"/>
    <col min="10245" max="10245" width="15.44140625" style="277" customWidth="1"/>
    <col min="10246" max="10246" width="11.109375" style="277" customWidth="1"/>
    <col min="10247" max="10247" width="13" style="277" bestFit="1" customWidth="1"/>
    <col min="10248" max="10248" width="13.88671875" style="277" bestFit="1" customWidth="1"/>
    <col min="10249" max="10249" width="13" style="277" bestFit="1" customWidth="1"/>
    <col min="10250" max="10250" width="11.33203125" style="277" bestFit="1" customWidth="1"/>
    <col min="10251" max="10251" width="12" style="277" bestFit="1" customWidth="1"/>
    <col min="10252" max="10252" width="11.33203125" style="277" bestFit="1" customWidth="1"/>
    <col min="10253" max="10253" width="9.109375" style="277"/>
    <col min="10254" max="10256" width="13" style="277" bestFit="1" customWidth="1"/>
    <col min="10257" max="10497" width="9.109375" style="277"/>
    <col min="10498" max="10498" width="27" style="277" customWidth="1"/>
    <col min="10499" max="10499" width="16.88671875" style="277" bestFit="1" customWidth="1"/>
    <col min="10500" max="10500" width="16" style="277" customWidth="1"/>
    <col min="10501" max="10501" width="15.44140625" style="277" customWidth="1"/>
    <col min="10502" max="10502" width="11.109375" style="277" customWidth="1"/>
    <col min="10503" max="10503" width="13" style="277" bestFit="1" customWidth="1"/>
    <col min="10504" max="10504" width="13.88671875" style="277" bestFit="1" customWidth="1"/>
    <col min="10505" max="10505" width="13" style="277" bestFit="1" customWidth="1"/>
    <col min="10506" max="10506" width="11.33203125" style="277" bestFit="1" customWidth="1"/>
    <col min="10507" max="10507" width="12" style="277" bestFit="1" customWidth="1"/>
    <col min="10508" max="10508" width="11.33203125" style="277" bestFit="1" customWidth="1"/>
    <col min="10509" max="10509" width="9.109375" style="277"/>
    <col min="10510" max="10512" width="13" style="277" bestFit="1" customWidth="1"/>
    <col min="10513" max="10753" width="9.109375" style="277"/>
    <col min="10754" max="10754" width="27" style="277" customWidth="1"/>
    <col min="10755" max="10755" width="16.88671875" style="277" bestFit="1" customWidth="1"/>
    <col min="10756" max="10756" width="16" style="277" customWidth="1"/>
    <col min="10757" max="10757" width="15.44140625" style="277" customWidth="1"/>
    <col min="10758" max="10758" width="11.109375" style="277" customWidth="1"/>
    <col min="10759" max="10759" width="13" style="277" bestFit="1" customWidth="1"/>
    <col min="10760" max="10760" width="13.88671875" style="277" bestFit="1" customWidth="1"/>
    <col min="10761" max="10761" width="13" style="277" bestFit="1" customWidth="1"/>
    <col min="10762" max="10762" width="11.33203125" style="277" bestFit="1" customWidth="1"/>
    <col min="10763" max="10763" width="12" style="277" bestFit="1" customWidth="1"/>
    <col min="10764" max="10764" width="11.33203125" style="277" bestFit="1" customWidth="1"/>
    <col min="10765" max="10765" width="9.109375" style="277"/>
    <col min="10766" max="10768" width="13" style="277" bestFit="1" customWidth="1"/>
    <col min="10769" max="11009" width="9.109375" style="277"/>
    <col min="11010" max="11010" width="27" style="277" customWidth="1"/>
    <col min="11011" max="11011" width="16.88671875" style="277" bestFit="1" customWidth="1"/>
    <col min="11012" max="11012" width="16" style="277" customWidth="1"/>
    <col min="11013" max="11013" width="15.44140625" style="277" customWidth="1"/>
    <col min="11014" max="11014" width="11.109375" style="277" customWidth="1"/>
    <col min="11015" max="11015" width="13" style="277" bestFit="1" customWidth="1"/>
    <col min="11016" max="11016" width="13.88671875" style="277" bestFit="1" customWidth="1"/>
    <col min="11017" max="11017" width="13" style="277" bestFit="1" customWidth="1"/>
    <col min="11018" max="11018" width="11.33203125" style="277" bestFit="1" customWidth="1"/>
    <col min="11019" max="11019" width="12" style="277" bestFit="1" customWidth="1"/>
    <col min="11020" max="11020" width="11.33203125" style="277" bestFit="1" customWidth="1"/>
    <col min="11021" max="11021" width="9.109375" style="277"/>
    <col min="11022" max="11024" width="13" style="277" bestFit="1" customWidth="1"/>
    <col min="11025" max="11265" width="9.109375" style="277"/>
    <col min="11266" max="11266" width="27" style="277" customWidth="1"/>
    <col min="11267" max="11267" width="16.88671875" style="277" bestFit="1" customWidth="1"/>
    <col min="11268" max="11268" width="16" style="277" customWidth="1"/>
    <col min="11269" max="11269" width="15.44140625" style="277" customWidth="1"/>
    <col min="11270" max="11270" width="11.109375" style="277" customWidth="1"/>
    <col min="11271" max="11271" width="13" style="277" bestFit="1" customWidth="1"/>
    <col min="11272" max="11272" width="13.88671875" style="277" bestFit="1" customWidth="1"/>
    <col min="11273" max="11273" width="13" style="277" bestFit="1" customWidth="1"/>
    <col min="11274" max="11274" width="11.33203125" style="277" bestFit="1" customWidth="1"/>
    <col min="11275" max="11275" width="12" style="277" bestFit="1" customWidth="1"/>
    <col min="11276" max="11276" width="11.33203125" style="277" bestFit="1" customWidth="1"/>
    <col min="11277" max="11277" width="9.109375" style="277"/>
    <col min="11278" max="11280" width="13" style="277" bestFit="1" customWidth="1"/>
    <col min="11281" max="11521" width="9.109375" style="277"/>
    <col min="11522" max="11522" width="27" style="277" customWidth="1"/>
    <col min="11523" max="11523" width="16.88671875" style="277" bestFit="1" customWidth="1"/>
    <col min="11524" max="11524" width="16" style="277" customWidth="1"/>
    <col min="11525" max="11525" width="15.44140625" style="277" customWidth="1"/>
    <col min="11526" max="11526" width="11.109375" style="277" customWidth="1"/>
    <col min="11527" max="11527" width="13" style="277" bestFit="1" customWidth="1"/>
    <col min="11528" max="11528" width="13.88671875" style="277" bestFit="1" customWidth="1"/>
    <col min="11529" max="11529" width="13" style="277" bestFit="1" customWidth="1"/>
    <col min="11530" max="11530" width="11.33203125" style="277" bestFit="1" customWidth="1"/>
    <col min="11531" max="11531" width="12" style="277" bestFit="1" customWidth="1"/>
    <col min="11532" max="11532" width="11.33203125" style="277" bestFit="1" customWidth="1"/>
    <col min="11533" max="11533" width="9.109375" style="277"/>
    <col min="11534" max="11536" width="13" style="277" bestFit="1" customWidth="1"/>
    <col min="11537" max="11777" width="9.109375" style="277"/>
    <col min="11778" max="11778" width="27" style="277" customWidth="1"/>
    <col min="11779" max="11779" width="16.88671875" style="277" bestFit="1" customWidth="1"/>
    <col min="11780" max="11780" width="16" style="277" customWidth="1"/>
    <col min="11781" max="11781" width="15.44140625" style="277" customWidth="1"/>
    <col min="11782" max="11782" width="11.109375" style="277" customWidth="1"/>
    <col min="11783" max="11783" width="13" style="277" bestFit="1" customWidth="1"/>
    <col min="11784" max="11784" width="13.88671875" style="277" bestFit="1" customWidth="1"/>
    <col min="11785" max="11785" width="13" style="277" bestFit="1" customWidth="1"/>
    <col min="11786" max="11786" width="11.33203125" style="277" bestFit="1" customWidth="1"/>
    <col min="11787" max="11787" width="12" style="277" bestFit="1" customWidth="1"/>
    <col min="11788" max="11788" width="11.33203125" style="277" bestFit="1" customWidth="1"/>
    <col min="11789" max="11789" width="9.109375" style="277"/>
    <col min="11790" max="11792" width="13" style="277" bestFit="1" customWidth="1"/>
    <col min="11793" max="12033" width="9.109375" style="277"/>
    <col min="12034" max="12034" width="27" style="277" customWidth="1"/>
    <col min="12035" max="12035" width="16.88671875" style="277" bestFit="1" customWidth="1"/>
    <col min="12036" max="12036" width="16" style="277" customWidth="1"/>
    <col min="12037" max="12037" width="15.44140625" style="277" customWidth="1"/>
    <col min="12038" max="12038" width="11.109375" style="277" customWidth="1"/>
    <col min="12039" max="12039" width="13" style="277" bestFit="1" customWidth="1"/>
    <col min="12040" max="12040" width="13.88671875" style="277" bestFit="1" customWidth="1"/>
    <col min="12041" max="12041" width="13" style="277" bestFit="1" customWidth="1"/>
    <col min="12042" max="12042" width="11.33203125" style="277" bestFit="1" customWidth="1"/>
    <col min="12043" max="12043" width="12" style="277" bestFit="1" customWidth="1"/>
    <col min="12044" max="12044" width="11.33203125" style="277" bestFit="1" customWidth="1"/>
    <col min="12045" max="12045" width="9.109375" style="277"/>
    <col min="12046" max="12048" width="13" style="277" bestFit="1" customWidth="1"/>
    <col min="12049" max="12289" width="9.109375" style="277"/>
    <col min="12290" max="12290" width="27" style="277" customWidth="1"/>
    <col min="12291" max="12291" width="16.88671875" style="277" bestFit="1" customWidth="1"/>
    <col min="12292" max="12292" width="16" style="277" customWidth="1"/>
    <col min="12293" max="12293" width="15.44140625" style="277" customWidth="1"/>
    <col min="12294" max="12294" width="11.109375" style="277" customWidth="1"/>
    <col min="12295" max="12295" width="13" style="277" bestFit="1" customWidth="1"/>
    <col min="12296" max="12296" width="13.88671875" style="277" bestFit="1" customWidth="1"/>
    <col min="12297" max="12297" width="13" style="277" bestFit="1" customWidth="1"/>
    <col min="12298" max="12298" width="11.33203125" style="277" bestFit="1" customWidth="1"/>
    <col min="12299" max="12299" width="12" style="277" bestFit="1" customWidth="1"/>
    <col min="12300" max="12300" width="11.33203125" style="277" bestFit="1" customWidth="1"/>
    <col min="12301" max="12301" width="9.109375" style="277"/>
    <col min="12302" max="12304" width="13" style="277" bestFit="1" customWidth="1"/>
    <col min="12305" max="12545" width="9.109375" style="277"/>
    <col min="12546" max="12546" width="27" style="277" customWidth="1"/>
    <col min="12547" max="12547" width="16.88671875" style="277" bestFit="1" customWidth="1"/>
    <col min="12548" max="12548" width="16" style="277" customWidth="1"/>
    <col min="12549" max="12549" width="15.44140625" style="277" customWidth="1"/>
    <col min="12550" max="12550" width="11.109375" style="277" customWidth="1"/>
    <col min="12551" max="12551" width="13" style="277" bestFit="1" customWidth="1"/>
    <col min="12552" max="12552" width="13.88671875" style="277" bestFit="1" customWidth="1"/>
    <col min="12553" max="12553" width="13" style="277" bestFit="1" customWidth="1"/>
    <col min="12554" max="12554" width="11.33203125" style="277" bestFit="1" customWidth="1"/>
    <col min="12555" max="12555" width="12" style="277" bestFit="1" customWidth="1"/>
    <col min="12556" max="12556" width="11.33203125" style="277" bestFit="1" customWidth="1"/>
    <col min="12557" max="12557" width="9.109375" style="277"/>
    <col min="12558" max="12560" width="13" style="277" bestFit="1" customWidth="1"/>
    <col min="12561" max="12801" width="9.109375" style="277"/>
    <col min="12802" max="12802" width="27" style="277" customWidth="1"/>
    <col min="12803" max="12803" width="16.88671875" style="277" bestFit="1" customWidth="1"/>
    <col min="12804" max="12804" width="16" style="277" customWidth="1"/>
    <col min="12805" max="12805" width="15.44140625" style="277" customWidth="1"/>
    <col min="12806" max="12806" width="11.109375" style="277" customWidth="1"/>
    <col min="12807" max="12807" width="13" style="277" bestFit="1" customWidth="1"/>
    <col min="12808" max="12808" width="13.88671875" style="277" bestFit="1" customWidth="1"/>
    <col min="12809" max="12809" width="13" style="277" bestFit="1" customWidth="1"/>
    <col min="12810" max="12810" width="11.33203125" style="277" bestFit="1" customWidth="1"/>
    <col min="12811" max="12811" width="12" style="277" bestFit="1" customWidth="1"/>
    <col min="12812" max="12812" width="11.33203125" style="277" bestFit="1" customWidth="1"/>
    <col min="12813" max="12813" width="9.109375" style="277"/>
    <col min="12814" max="12816" width="13" style="277" bestFit="1" customWidth="1"/>
    <col min="12817" max="13057" width="9.109375" style="277"/>
    <col min="13058" max="13058" width="27" style="277" customWidth="1"/>
    <col min="13059" max="13059" width="16.88671875" style="277" bestFit="1" customWidth="1"/>
    <col min="13060" max="13060" width="16" style="277" customWidth="1"/>
    <col min="13061" max="13061" width="15.44140625" style="277" customWidth="1"/>
    <col min="13062" max="13062" width="11.109375" style="277" customWidth="1"/>
    <col min="13063" max="13063" width="13" style="277" bestFit="1" customWidth="1"/>
    <col min="13064" max="13064" width="13.88671875" style="277" bestFit="1" customWidth="1"/>
    <col min="13065" max="13065" width="13" style="277" bestFit="1" customWidth="1"/>
    <col min="13066" max="13066" width="11.33203125" style="277" bestFit="1" customWidth="1"/>
    <col min="13067" max="13067" width="12" style="277" bestFit="1" customWidth="1"/>
    <col min="13068" max="13068" width="11.33203125" style="277" bestFit="1" customWidth="1"/>
    <col min="13069" max="13069" width="9.109375" style="277"/>
    <col min="13070" max="13072" width="13" style="277" bestFit="1" customWidth="1"/>
    <col min="13073" max="13313" width="9.109375" style="277"/>
    <col min="13314" max="13314" width="27" style="277" customWidth="1"/>
    <col min="13315" max="13315" width="16.88671875" style="277" bestFit="1" customWidth="1"/>
    <col min="13316" max="13316" width="16" style="277" customWidth="1"/>
    <col min="13317" max="13317" width="15.44140625" style="277" customWidth="1"/>
    <col min="13318" max="13318" width="11.109375" style="277" customWidth="1"/>
    <col min="13319" max="13319" width="13" style="277" bestFit="1" customWidth="1"/>
    <col min="13320" max="13320" width="13.88671875" style="277" bestFit="1" customWidth="1"/>
    <col min="13321" max="13321" width="13" style="277" bestFit="1" customWidth="1"/>
    <col min="13322" max="13322" width="11.33203125" style="277" bestFit="1" customWidth="1"/>
    <col min="13323" max="13323" width="12" style="277" bestFit="1" customWidth="1"/>
    <col min="13324" max="13324" width="11.33203125" style="277" bestFit="1" customWidth="1"/>
    <col min="13325" max="13325" width="9.109375" style="277"/>
    <col min="13326" max="13328" width="13" style="277" bestFit="1" customWidth="1"/>
    <col min="13329" max="13569" width="9.109375" style="277"/>
    <col min="13570" max="13570" width="27" style="277" customWidth="1"/>
    <col min="13571" max="13571" width="16.88671875" style="277" bestFit="1" customWidth="1"/>
    <col min="13572" max="13572" width="16" style="277" customWidth="1"/>
    <col min="13573" max="13573" width="15.44140625" style="277" customWidth="1"/>
    <col min="13574" max="13574" width="11.109375" style="277" customWidth="1"/>
    <col min="13575" max="13575" width="13" style="277" bestFit="1" customWidth="1"/>
    <col min="13576" max="13576" width="13.88671875" style="277" bestFit="1" customWidth="1"/>
    <col min="13577" max="13577" width="13" style="277" bestFit="1" customWidth="1"/>
    <col min="13578" max="13578" width="11.33203125" style="277" bestFit="1" customWidth="1"/>
    <col min="13579" max="13579" width="12" style="277" bestFit="1" customWidth="1"/>
    <col min="13580" max="13580" width="11.33203125" style="277" bestFit="1" customWidth="1"/>
    <col min="13581" max="13581" width="9.109375" style="277"/>
    <col min="13582" max="13584" width="13" style="277" bestFit="1" customWidth="1"/>
    <col min="13585" max="13825" width="9.109375" style="277"/>
    <col min="13826" max="13826" width="27" style="277" customWidth="1"/>
    <col min="13827" max="13827" width="16.88671875" style="277" bestFit="1" customWidth="1"/>
    <col min="13828" max="13828" width="16" style="277" customWidth="1"/>
    <col min="13829" max="13829" width="15.44140625" style="277" customWidth="1"/>
    <col min="13830" max="13830" width="11.109375" style="277" customWidth="1"/>
    <col min="13831" max="13831" width="13" style="277" bestFit="1" customWidth="1"/>
    <col min="13832" max="13832" width="13.88671875" style="277" bestFit="1" customWidth="1"/>
    <col min="13833" max="13833" width="13" style="277" bestFit="1" customWidth="1"/>
    <col min="13834" max="13834" width="11.33203125" style="277" bestFit="1" customWidth="1"/>
    <col min="13835" max="13835" width="12" style="277" bestFit="1" customWidth="1"/>
    <col min="13836" max="13836" width="11.33203125" style="277" bestFit="1" customWidth="1"/>
    <col min="13837" max="13837" width="9.109375" style="277"/>
    <col min="13838" max="13840" width="13" style="277" bestFit="1" customWidth="1"/>
    <col min="13841" max="14081" width="9.109375" style="277"/>
    <col min="14082" max="14082" width="27" style="277" customWidth="1"/>
    <col min="14083" max="14083" width="16.88671875" style="277" bestFit="1" customWidth="1"/>
    <col min="14084" max="14084" width="16" style="277" customWidth="1"/>
    <col min="14085" max="14085" width="15.44140625" style="277" customWidth="1"/>
    <col min="14086" max="14086" width="11.109375" style="277" customWidth="1"/>
    <col min="14087" max="14087" width="13" style="277" bestFit="1" customWidth="1"/>
    <col min="14088" max="14088" width="13.88671875" style="277" bestFit="1" customWidth="1"/>
    <col min="14089" max="14089" width="13" style="277" bestFit="1" customWidth="1"/>
    <col min="14090" max="14090" width="11.33203125" style="277" bestFit="1" customWidth="1"/>
    <col min="14091" max="14091" width="12" style="277" bestFit="1" customWidth="1"/>
    <col min="14092" max="14092" width="11.33203125" style="277" bestFit="1" customWidth="1"/>
    <col min="14093" max="14093" width="9.109375" style="277"/>
    <col min="14094" max="14096" width="13" style="277" bestFit="1" customWidth="1"/>
    <col min="14097" max="14337" width="9.109375" style="277"/>
    <col min="14338" max="14338" width="27" style="277" customWidth="1"/>
    <col min="14339" max="14339" width="16.88671875" style="277" bestFit="1" customWidth="1"/>
    <col min="14340" max="14340" width="16" style="277" customWidth="1"/>
    <col min="14341" max="14341" width="15.44140625" style="277" customWidth="1"/>
    <col min="14342" max="14342" width="11.109375" style="277" customWidth="1"/>
    <col min="14343" max="14343" width="13" style="277" bestFit="1" customWidth="1"/>
    <col min="14344" max="14344" width="13.88671875" style="277" bestFit="1" customWidth="1"/>
    <col min="14345" max="14345" width="13" style="277" bestFit="1" customWidth="1"/>
    <col min="14346" max="14346" width="11.33203125" style="277" bestFit="1" customWidth="1"/>
    <col min="14347" max="14347" width="12" style="277" bestFit="1" customWidth="1"/>
    <col min="14348" max="14348" width="11.33203125" style="277" bestFit="1" customWidth="1"/>
    <col min="14349" max="14349" width="9.109375" style="277"/>
    <col min="14350" max="14352" width="13" style="277" bestFit="1" customWidth="1"/>
    <col min="14353" max="14593" width="9.109375" style="277"/>
    <col min="14594" max="14594" width="27" style="277" customWidth="1"/>
    <col min="14595" max="14595" width="16.88671875" style="277" bestFit="1" customWidth="1"/>
    <col min="14596" max="14596" width="16" style="277" customWidth="1"/>
    <col min="14597" max="14597" width="15.44140625" style="277" customWidth="1"/>
    <col min="14598" max="14598" width="11.109375" style="277" customWidth="1"/>
    <col min="14599" max="14599" width="13" style="277" bestFit="1" customWidth="1"/>
    <col min="14600" max="14600" width="13.88671875" style="277" bestFit="1" customWidth="1"/>
    <col min="14601" max="14601" width="13" style="277" bestFit="1" customWidth="1"/>
    <col min="14602" max="14602" width="11.33203125" style="277" bestFit="1" customWidth="1"/>
    <col min="14603" max="14603" width="12" style="277" bestFit="1" customWidth="1"/>
    <col min="14604" max="14604" width="11.33203125" style="277" bestFit="1" customWidth="1"/>
    <col min="14605" max="14605" width="9.109375" style="277"/>
    <col min="14606" max="14608" width="13" style="277" bestFit="1" customWidth="1"/>
    <col min="14609" max="14849" width="9.109375" style="277"/>
    <col min="14850" max="14850" width="27" style="277" customWidth="1"/>
    <col min="14851" max="14851" width="16.88671875" style="277" bestFit="1" customWidth="1"/>
    <col min="14852" max="14852" width="16" style="277" customWidth="1"/>
    <col min="14853" max="14853" width="15.44140625" style="277" customWidth="1"/>
    <col min="14854" max="14854" width="11.109375" style="277" customWidth="1"/>
    <col min="14855" max="14855" width="13" style="277" bestFit="1" customWidth="1"/>
    <col min="14856" max="14856" width="13.88671875" style="277" bestFit="1" customWidth="1"/>
    <col min="14857" max="14857" width="13" style="277" bestFit="1" customWidth="1"/>
    <col min="14858" max="14858" width="11.33203125" style="277" bestFit="1" customWidth="1"/>
    <col min="14859" max="14859" width="12" style="277" bestFit="1" customWidth="1"/>
    <col min="14860" max="14860" width="11.33203125" style="277" bestFit="1" customWidth="1"/>
    <col min="14861" max="14861" width="9.109375" style="277"/>
    <col min="14862" max="14864" width="13" style="277" bestFit="1" customWidth="1"/>
    <col min="14865" max="15105" width="9.109375" style="277"/>
    <col min="15106" max="15106" width="27" style="277" customWidth="1"/>
    <col min="15107" max="15107" width="16.88671875" style="277" bestFit="1" customWidth="1"/>
    <col min="15108" max="15108" width="16" style="277" customWidth="1"/>
    <col min="15109" max="15109" width="15.44140625" style="277" customWidth="1"/>
    <col min="15110" max="15110" width="11.109375" style="277" customWidth="1"/>
    <col min="15111" max="15111" width="13" style="277" bestFit="1" customWidth="1"/>
    <col min="15112" max="15112" width="13.88671875" style="277" bestFit="1" customWidth="1"/>
    <col min="15113" max="15113" width="13" style="277" bestFit="1" customWidth="1"/>
    <col min="15114" max="15114" width="11.33203125" style="277" bestFit="1" customWidth="1"/>
    <col min="15115" max="15115" width="12" style="277" bestFit="1" customWidth="1"/>
    <col min="15116" max="15116" width="11.33203125" style="277" bestFit="1" customWidth="1"/>
    <col min="15117" max="15117" width="9.109375" style="277"/>
    <col min="15118" max="15120" width="13" style="277" bestFit="1" customWidth="1"/>
    <col min="15121" max="15361" width="9.109375" style="277"/>
    <col min="15362" max="15362" width="27" style="277" customWidth="1"/>
    <col min="15363" max="15363" width="16.88671875" style="277" bestFit="1" customWidth="1"/>
    <col min="15364" max="15364" width="16" style="277" customWidth="1"/>
    <col min="15365" max="15365" width="15.44140625" style="277" customWidth="1"/>
    <col min="15366" max="15366" width="11.109375" style="277" customWidth="1"/>
    <col min="15367" max="15367" width="13" style="277" bestFit="1" customWidth="1"/>
    <col min="15368" max="15368" width="13.88671875" style="277" bestFit="1" customWidth="1"/>
    <col min="15369" max="15369" width="13" style="277" bestFit="1" customWidth="1"/>
    <col min="15370" max="15370" width="11.33203125" style="277" bestFit="1" customWidth="1"/>
    <col min="15371" max="15371" width="12" style="277" bestFit="1" customWidth="1"/>
    <col min="15372" max="15372" width="11.33203125" style="277" bestFit="1" customWidth="1"/>
    <col min="15373" max="15373" width="9.109375" style="277"/>
    <col min="15374" max="15376" width="13" style="277" bestFit="1" customWidth="1"/>
    <col min="15377" max="15617" width="9.109375" style="277"/>
    <col min="15618" max="15618" width="27" style="277" customWidth="1"/>
    <col min="15619" max="15619" width="16.88671875" style="277" bestFit="1" customWidth="1"/>
    <col min="15620" max="15620" width="16" style="277" customWidth="1"/>
    <col min="15621" max="15621" width="15.44140625" style="277" customWidth="1"/>
    <col min="15622" max="15622" width="11.109375" style="277" customWidth="1"/>
    <col min="15623" max="15623" width="13" style="277" bestFit="1" customWidth="1"/>
    <col min="15624" max="15624" width="13.88671875" style="277" bestFit="1" customWidth="1"/>
    <col min="15625" max="15625" width="13" style="277" bestFit="1" customWidth="1"/>
    <col min="15626" max="15626" width="11.33203125" style="277" bestFit="1" customWidth="1"/>
    <col min="15627" max="15627" width="12" style="277" bestFit="1" customWidth="1"/>
    <col min="15628" max="15628" width="11.33203125" style="277" bestFit="1" customWidth="1"/>
    <col min="15629" max="15629" width="9.109375" style="277"/>
    <col min="15630" max="15632" width="13" style="277" bestFit="1" customWidth="1"/>
    <col min="15633" max="15873" width="9.109375" style="277"/>
    <col min="15874" max="15874" width="27" style="277" customWidth="1"/>
    <col min="15875" max="15875" width="16.88671875" style="277" bestFit="1" customWidth="1"/>
    <col min="15876" max="15876" width="16" style="277" customWidth="1"/>
    <col min="15877" max="15877" width="15.44140625" style="277" customWidth="1"/>
    <col min="15878" max="15878" width="11.109375" style="277" customWidth="1"/>
    <col min="15879" max="15879" width="13" style="277" bestFit="1" customWidth="1"/>
    <col min="15880" max="15880" width="13.88671875" style="277" bestFit="1" customWidth="1"/>
    <col min="15881" max="15881" width="13" style="277" bestFit="1" customWidth="1"/>
    <col min="15882" max="15882" width="11.33203125" style="277" bestFit="1" customWidth="1"/>
    <col min="15883" max="15883" width="12" style="277" bestFit="1" customWidth="1"/>
    <col min="15884" max="15884" width="11.33203125" style="277" bestFit="1" customWidth="1"/>
    <col min="15885" max="15885" width="9.109375" style="277"/>
    <col min="15886" max="15888" width="13" style="277" bestFit="1" customWidth="1"/>
    <col min="15889" max="16129" width="9.109375" style="277"/>
    <col min="16130" max="16130" width="27" style="277" customWidth="1"/>
    <col min="16131" max="16131" width="16.88671875" style="277" bestFit="1" customWidth="1"/>
    <col min="16132" max="16132" width="16" style="277" customWidth="1"/>
    <col min="16133" max="16133" width="15.44140625" style="277" customWidth="1"/>
    <col min="16134" max="16134" width="11.109375" style="277" customWidth="1"/>
    <col min="16135" max="16135" width="13" style="277" bestFit="1" customWidth="1"/>
    <col min="16136" max="16136" width="13.88671875" style="277" bestFit="1" customWidth="1"/>
    <col min="16137" max="16137" width="13" style="277" bestFit="1" customWidth="1"/>
    <col min="16138" max="16138" width="11.33203125" style="277" bestFit="1" customWidth="1"/>
    <col min="16139" max="16139" width="12" style="277" bestFit="1" customWidth="1"/>
    <col min="16140" max="16140" width="11.33203125" style="277" bestFit="1" customWidth="1"/>
    <col min="16141" max="16141" width="9.109375" style="277"/>
    <col min="16142" max="16144" width="13" style="277" bestFit="1" customWidth="1"/>
    <col min="16145" max="16384" width="9.109375" style="277"/>
  </cols>
  <sheetData>
    <row r="1" spans="1:16" s="37" customFormat="1" ht="24.6">
      <c r="A1" s="1" t="s">
        <v>222</v>
      </c>
      <c r="B1" s="285"/>
      <c r="C1" s="285"/>
      <c r="D1" s="285"/>
      <c r="E1" s="285"/>
    </row>
    <row r="2" spans="1:16" s="37" customFormat="1" ht="24.6">
      <c r="C2" s="1"/>
      <c r="D2" s="1"/>
    </row>
    <row r="3" spans="1:16" s="37" customFormat="1" ht="24.6">
      <c r="B3" s="2" t="s">
        <v>79</v>
      </c>
      <c r="C3" s="3" t="s">
        <v>74</v>
      </c>
      <c r="D3" s="3" t="s">
        <v>80</v>
      </c>
      <c r="E3" s="2" t="s">
        <v>78</v>
      </c>
    </row>
    <row r="4" spans="1:16" s="37" customFormat="1" ht="24.6">
      <c r="B4" s="272" t="s">
        <v>81</v>
      </c>
      <c r="C4" s="32">
        <v>5613383</v>
      </c>
      <c r="D4" s="32">
        <v>5889096</v>
      </c>
      <c r="E4" s="32">
        <f>C4+D4</f>
        <v>11502479</v>
      </c>
      <c r="N4" s="283"/>
      <c r="O4" s="283"/>
      <c r="P4" s="283"/>
    </row>
    <row r="5" spans="1:16" s="37" customFormat="1" ht="24.6">
      <c r="B5" s="274" t="s">
        <v>82</v>
      </c>
      <c r="C5" s="4">
        <v>10770082</v>
      </c>
      <c r="D5" s="4">
        <v>10983210</v>
      </c>
      <c r="E5" s="4">
        <f t="shared" ref="E5:E8" si="0">C5+D5</f>
        <v>21753292</v>
      </c>
      <c r="N5" s="283"/>
      <c r="O5" s="283"/>
      <c r="P5" s="283"/>
    </row>
    <row r="6" spans="1:16" s="37" customFormat="1" ht="24.6">
      <c r="B6" s="274" t="s">
        <v>83</v>
      </c>
      <c r="C6" s="257">
        <v>8248315</v>
      </c>
      <c r="D6" s="257">
        <v>8806123</v>
      </c>
      <c r="E6" s="4">
        <f t="shared" si="0"/>
        <v>17054438</v>
      </c>
      <c r="N6" s="283"/>
      <c r="O6" s="283"/>
      <c r="P6" s="283"/>
    </row>
    <row r="7" spans="1:16" s="37" customFormat="1" ht="24.6">
      <c r="B7" s="274" t="s">
        <v>84</v>
      </c>
      <c r="C7" s="4">
        <v>4633359</v>
      </c>
      <c r="D7" s="4">
        <v>4797061</v>
      </c>
      <c r="E7" s="4">
        <f t="shared" si="0"/>
        <v>9430420</v>
      </c>
      <c r="N7" s="283"/>
      <c r="O7" s="283"/>
      <c r="P7" s="283"/>
    </row>
    <row r="8" spans="1:16" s="37" customFormat="1" ht="24.6">
      <c r="B8" s="286" t="s">
        <v>11</v>
      </c>
      <c r="C8" s="5">
        <v>2527111</v>
      </c>
      <c r="D8" s="5">
        <v>2884392</v>
      </c>
      <c r="E8" s="261">
        <f t="shared" si="0"/>
        <v>5411503</v>
      </c>
      <c r="N8" s="283"/>
      <c r="O8" s="283"/>
      <c r="P8" s="283"/>
    </row>
    <row r="9" spans="1:16" s="37" customFormat="1" ht="24.6">
      <c r="B9" s="2" t="s">
        <v>78</v>
      </c>
      <c r="C9" s="6">
        <f>C4+C5+C6+C7+C8</f>
        <v>31792250</v>
      </c>
      <c r="D9" s="6">
        <f t="shared" ref="D9:E9" si="1">D4+D5+D6+D7+D8</f>
        <v>33359882</v>
      </c>
      <c r="E9" s="6">
        <f t="shared" si="1"/>
        <v>65152132</v>
      </c>
      <c r="N9" s="283"/>
      <c r="O9" s="283"/>
      <c r="P9" s="283"/>
    </row>
    <row r="10" spans="1:16" s="37" customFormat="1" ht="24.6">
      <c r="C10" s="287"/>
      <c r="D10" s="287"/>
      <c r="E10" s="287"/>
      <c r="G10" s="283"/>
      <c r="H10" s="283"/>
      <c r="I10" s="283"/>
    </row>
    <row r="11" spans="1:16" ht="29.25" customHeight="1">
      <c r="A11" s="7" t="s">
        <v>223</v>
      </c>
      <c r="B11" s="8"/>
      <c r="C11" s="8"/>
      <c r="D11" s="8"/>
      <c r="E11" s="9"/>
      <c r="F11" s="9"/>
    </row>
    <row r="12" spans="1:16" ht="24.6">
      <c r="A12" s="7" t="s">
        <v>85</v>
      </c>
      <c r="B12" s="278"/>
      <c r="C12" s="278"/>
      <c r="D12" s="278"/>
      <c r="E12" s="280"/>
      <c r="F12" s="280"/>
    </row>
    <row r="13" spans="1:16" s="37" customFormat="1" ht="24.6"/>
  </sheetData>
  <pageMargins left="0.74803149606299213" right="0.35433070866141736" top="0.98425196850393704" bottom="0.6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4"/>
  <sheetViews>
    <sheetView zoomScaleNormal="100" workbookViewId="0">
      <selection activeCell="L4" sqref="L4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243</v>
      </c>
    </row>
    <row r="2" spans="1:17" ht="18.75" customHeight="1">
      <c r="B2" s="87"/>
      <c r="C2" s="88" t="s">
        <v>201</v>
      </c>
      <c r="D2" s="89"/>
      <c r="E2" s="288"/>
      <c r="F2" s="289" t="s">
        <v>6</v>
      </c>
      <c r="G2" s="290"/>
      <c r="H2" s="93"/>
      <c r="I2" s="155" t="s">
        <v>10</v>
      </c>
      <c r="J2" s="95"/>
    </row>
    <row r="3" spans="1:17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148">
        <f t="shared" ref="B4:D19" si="0">E4+H4+B32+E32+H32+B60+E60+H60</f>
        <v>19587</v>
      </c>
      <c r="C4" s="148">
        <f>F4+I4+C32+F32+I32+C60+F60+I60</f>
        <v>18719</v>
      </c>
      <c r="D4" s="148">
        <f>G4+J4+D32+G32+J32+D60+G60+J60</f>
        <v>38306</v>
      </c>
      <c r="E4" s="82">
        <v>3329</v>
      </c>
      <c r="F4" s="82">
        <v>3169</v>
      </c>
      <c r="G4" s="100">
        <f>E4+F4</f>
        <v>6498</v>
      </c>
      <c r="H4" s="82">
        <v>3391</v>
      </c>
      <c r="I4" s="82">
        <v>3294</v>
      </c>
      <c r="J4" s="101">
        <f>H4+I4</f>
        <v>6685</v>
      </c>
      <c r="K4" s="102"/>
      <c r="L4" s="102"/>
      <c r="M4" s="102"/>
      <c r="N4" s="121"/>
      <c r="O4" s="121"/>
      <c r="P4" s="156"/>
      <c r="Q4" s="102"/>
    </row>
    <row r="5" spans="1:17" ht="18.75" customHeight="1">
      <c r="A5" s="59" t="s">
        <v>173</v>
      </c>
      <c r="B5" s="148">
        <f t="shared" si="0"/>
        <v>93013</v>
      </c>
      <c r="C5" s="148">
        <f t="shared" si="0"/>
        <v>87406</v>
      </c>
      <c r="D5" s="148">
        <f t="shared" si="0"/>
        <v>180419</v>
      </c>
      <c r="E5" s="82">
        <v>15477</v>
      </c>
      <c r="F5" s="82">
        <v>14587</v>
      </c>
      <c r="G5" s="100">
        <f t="shared" ref="G5:G25" si="1">E5+F5</f>
        <v>30064</v>
      </c>
      <c r="H5" s="82">
        <v>16398</v>
      </c>
      <c r="I5" s="82">
        <v>15482</v>
      </c>
      <c r="J5" s="101">
        <f t="shared" ref="J5:J25" si="2">H5+I5</f>
        <v>31880</v>
      </c>
      <c r="K5" s="102"/>
      <c r="L5" s="102"/>
      <c r="M5" s="102"/>
      <c r="N5" s="121"/>
      <c r="O5" s="121"/>
      <c r="P5" s="156"/>
      <c r="Q5" s="102"/>
    </row>
    <row r="6" spans="1:17" ht="18.75" customHeight="1">
      <c r="A6" s="61" t="s">
        <v>174</v>
      </c>
      <c r="B6" s="148">
        <f t="shared" si="0"/>
        <v>140214</v>
      </c>
      <c r="C6" s="148">
        <f t="shared" si="0"/>
        <v>131770</v>
      </c>
      <c r="D6" s="148">
        <f t="shared" si="0"/>
        <v>271984</v>
      </c>
      <c r="E6" s="82">
        <v>23999</v>
      </c>
      <c r="F6" s="82">
        <v>22415</v>
      </c>
      <c r="G6" s="100">
        <f t="shared" si="1"/>
        <v>46414</v>
      </c>
      <c r="H6" s="82">
        <v>24386</v>
      </c>
      <c r="I6" s="82">
        <v>23030</v>
      </c>
      <c r="J6" s="101">
        <f t="shared" si="2"/>
        <v>47416</v>
      </c>
      <c r="K6" s="102"/>
      <c r="L6" s="102"/>
      <c r="M6" s="102"/>
      <c r="N6" s="121"/>
      <c r="O6" s="121"/>
      <c r="P6" s="156"/>
      <c r="Q6" s="102"/>
    </row>
    <row r="7" spans="1:17" ht="18.75" customHeight="1">
      <c r="A7" s="46" t="s">
        <v>175</v>
      </c>
      <c r="B7" s="148">
        <f t="shared" si="0"/>
        <v>155997</v>
      </c>
      <c r="C7" s="148">
        <f t="shared" si="0"/>
        <v>147753</v>
      </c>
      <c r="D7" s="148">
        <f t="shared" si="0"/>
        <v>303750</v>
      </c>
      <c r="E7" s="82">
        <v>26992</v>
      </c>
      <c r="F7" s="82">
        <v>25497</v>
      </c>
      <c r="G7" s="100">
        <f t="shared" si="1"/>
        <v>52489</v>
      </c>
      <c r="H7" s="82">
        <v>26767</v>
      </c>
      <c r="I7" s="82">
        <v>25149</v>
      </c>
      <c r="J7" s="101">
        <f t="shared" si="2"/>
        <v>51916</v>
      </c>
      <c r="K7" s="102"/>
      <c r="L7" s="102"/>
      <c r="M7" s="102"/>
      <c r="N7" s="121"/>
      <c r="O7" s="121"/>
      <c r="P7" s="156"/>
      <c r="Q7" s="102"/>
    </row>
    <row r="8" spans="1:17" ht="18.75" customHeight="1">
      <c r="A8" s="46" t="s">
        <v>176</v>
      </c>
      <c r="B8" s="148">
        <f t="shared" si="0"/>
        <v>160956</v>
      </c>
      <c r="C8" s="148">
        <f t="shared" si="0"/>
        <v>152249</v>
      </c>
      <c r="D8" s="148">
        <f t="shared" si="0"/>
        <v>313205</v>
      </c>
      <c r="E8" s="82">
        <v>27711</v>
      </c>
      <c r="F8" s="82">
        <v>26038</v>
      </c>
      <c r="G8" s="100">
        <f t="shared" si="1"/>
        <v>53749</v>
      </c>
      <c r="H8" s="82">
        <v>27668</v>
      </c>
      <c r="I8" s="82">
        <v>26117</v>
      </c>
      <c r="J8" s="101">
        <f t="shared" si="2"/>
        <v>53785</v>
      </c>
      <c r="K8" s="102"/>
      <c r="L8" s="102"/>
      <c r="M8" s="102"/>
      <c r="N8" s="121"/>
      <c r="O8" s="121"/>
      <c r="P8" s="156"/>
      <c r="Q8" s="102"/>
    </row>
    <row r="9" spans="1:17" ht="18.75" customHeight="1">
      <c r="A9" s="46" t="s">
        <v>177</v>
      </c>
      <c r="B9" s="148">
        <f t="shared" si="0"/>
        <v>175408</v>
      </c>
      <c r="C9" s="148">
        <f t="shared" si="0"/>
        <v>158998</v>
      </c>
      <c r="D9" s="148">
        <f t="shared" si="0"/>
        <v>334406</v>
      </c>
      <c r="E9" s="82">
        <v>31817</v>
      </c>
      <c r="F9" s="82">
        <v>25996</v>
      </c>
      <c r="G9" s="100">
        <f t="shared" si="1"/>
        <v>57813</v>
      </c>
      <c r="H9" s="82">
        <v>30589</v>
      </c>
      <c r="I9" s="82">
        <v>28655</v>
      </c>
      <c r="J9" s="101">
        <f t="shared" si="2"/>
        <v>59244</v>
      </c>
      <c r="K9" s="102"/>
      <c r="L9" s="102"/>
      <c r="M9" s="102"/>
      <c r="N9" s="121"/>
      <c r="O9" s="121"/>
      <c r="P9" s="156"/>
      <c r="Q9" s="102"/>
    </row>
    <row r="10" spans="1:17" ht="18.75" customHeight="1">
      <c r="A10" s="46" t="s">
        <v>178</v>
      </c>
      <c r="B10" s="148">
        <f t="shared" si="0"/>
        <v>192194</v>
      </c>
      <c r="C10" s="148">
        <f t="shared" si="0"/>
        <v>184294</v>
      </c>
      <c r="D10" s="148">
        <f t="shared" si="0"/>
        <v>376488</v>
      </c>
      <c r="E10" s="82">
        <v>31908</v>
      </c>
      <c r="F10" s="82">
        <v>29095</v>
      </c>
      <c r="G10" s="100">
        <f t="shared" si="1"/>
        <v>61003</v>
      </c>
      <c r="H10" s="82">
        <v>35535</v>
      </c>
      <c r="I10" s="82">
        <v>33900</v>
      </c>
      <c r="J10" s="101">
        <f t="shared" si="2"/>
        <v>69435</v>
      </c>
      <c r="K10" s="102"/>
      <c r="L10" s="102"/>
      <c r="M10" s="102"/>
      <c r="N10" s="121"/>
      <c r="O10" s="121"/>
      <c r="P10" s="156"/>
      <c r="Q10" s="102"/>
    </row>
    <row r="11" spans="1:17" ht="18.75" customHeight="1">
      <c r="A11" s="46" t="s">
        <v>179</v>
      </c>
      <c r="B11" s="148">
        <f t="shared" si="0"/>
        <v>184384</v>
      </c>
      <c r="C11" s="148">
        <f t="shared" si="0"/>
        <v>180062</v>
      </c>
      <c r="D11" s="148">
        <f t="shared" si="0"/>
        <v>364446</v>
      </c>
      <c r="E11" s="82">
        <v>31268</v>
      </c>
      <c r="F11" s="82">
        <v>29216</v>
      </c>
      <c r="G11" s="100">
        <f t="shared" si="1"/>
        <v>60484</v>
      </c>
      <c r="H11" s="82">
        <v>32225</v>
      </c>
      <c r="I11" s="82">
        <v>32367</v>
      </c>
      <c r="J11" s="101">
        <f t="shared" si="2"/>
        <v>64592</v>
      </c>
      <c r="K11" s="102"/>
      <c r="L11" s="102"/>
      <c r="M11" s="102"/>
      <c r="N11" s="121"/>
      <c r="O11" s="121"/>
      <c r="P11" s="156"/>
      <c r="Q11" s="102"/>
    </row>
    <row r="12" spans="1:17" ht="18.75" customHeight="1">
      <c r="A12" s="46" t="s">
        <v>180</v>
      </c>
      <c r="B12" s="148">
        <f t="shared" si="0"/>
        <v>186154</v>
      </c>
      <c r="C12" s="148">
        <f t="shared" si="0"/>
        <v>187779</v>
      </c>
      <c r="D12" s="148">
        <f t="shared" si="0"/>
        <v>373933</v>
      </c>
      <c r="E12" s="82">
        <v>30839</v>
      </c>
      <c r="F12" s="82">
        <v>29472</v>
      </c>
      <c r="G12" s="100">
        <f t="shared" si="1"/>
        <v>60311</v>
      </c>
      <c r="H12" s="82">
        <v>32668</v>
      </c>
      <c r="I12" s="82">
        <v>33897</v>
      </c>
      <c r="J12" s="101">
        <f t="shared" si="2"/>
        <v>66565</v>
      </c>
      <c r="K12" s="102"/>
      <c r="L12" s="102"/>
      <c r="M12" s="102"/>
      <c r="N12" s="121"/>
      <c r="O12" s="121"/>
      <c r="P12" s="156"/>
      <c r="Q12" s="102"/>
    </row>
    <row r="13" spans="1:17" ht="18.75" customHeight="1">
      <c r="A13" s="46" t="s">
        <v>181</v>
      </c>
      <c r="B13" s="148">
        <f t="shared" si="0"/>
        <v>198520</v>
      </c>
      <c r="C13" s="148">
        <f t="shared" si="0"/>
        <v>201677</v>
      </c>
      <c r="D13" s="148">
        <f t="shared" si="0"/>
        <v>400197</v>
      </c>
      <c r="E13" s="82">
        <v>31537</v>
      </c>
      <c r="F13" s="82">
        <v>30422</v>
      </c>
      <c r="G13" s="100">
        <f t="shared" si="1"/>
        <v>61959</v>
      </c>
      <c r="H13" s="82">
        <v>35566</v>
      </c>
      <c r="I13" s="82">
        <v>37550</v>
      </c>
      <c r="J13" s="101">
        <f t="shared" si="2"/>
        <v>73116</v>
      </c>
      <c r="K13" s="102"/>
      <c r="L13" s="102"/>
      <c r="M13" s="102"/>
      <c r="N13" s="121"/>
      <c r="O13" s="121"/>
      <c r="P13" s="156"/>
      <c r="Q13" s="102"/>
    </row>
    <row r="14" spans="1:17" ht="18.75" customHeight="1">
      <c r="A14" s="46" t="s">
        <v>182</v>
      </c>
      <c r="B14" s="148">
        <f t="shared" si="0"/>
        <v>193040</v>
      </c>
      <c r="C14" s="148">
        <f t="shared" si="0"/>
        <v>204528</v>
      </c>
      <c r="D14" s="148">
        <f t="shared" si="0"/>
        <v>397568</v>
      </c>
      <c r="E14" s="82">
        <v>31165</v>
      </c>
      <c r="F14" s="82">
        <v>31559</v>
      </c>
      <c r="G14" s="100">
        <f t="shared" si="1"/>
        <v>62724</v>
      </c>
      <c r="H14" s="82">
        <v>33997</v>
      </c>
      <c r="I14" s="82">
        <v>37400</v>
      </c>
      <c r="J14" s="101">
        <f t="shared" si="2"/>
        <v>71397</v>
      </c>
      <c r="K14" s="102"/>
      <c r="L14" s="102"/>
      <c r="M14" s="102"/>
      <c r="N14" s="121"/>
      <c r="O14" s="121"/>
      <c r="P14" s="156"/>
      <c r="Q14" s="102"/>
    </row>
    <row r="15" spans="1:17" ht="18.75" customHeight="1">
      <c r="A15" s="46" t="s">
        <v>183</v>
      </c>
      <c r="B15" s="148">
        <f t="shared" si="0"/>
        <v>185999</v>
      </c>
      <c r="C15" s="148">
        <f t="shared" si="0"/>
        <v>210830</v>
      </c>
      <c r="D15" s="148">
        <f t="shared" si="0"/>
        <v>396829</v>
      </c>
      <c r="E15" s="82">
        <v>28913</v>
      </c>
      <c r="F15" s="82">
        <v>31317</v>
      </c>
      <c r="G15" s="100">
        <f t="shared" si="1"/>
        <v>60230</v>
      </c>
      <c r="H15" s="82">
        <v>32728</v>
      </c>
      <c r="I15" s="82">
        <v>38117</v>
      </c>
      <c r="J15" s="101">
        <f t="shared" si="2"/>
        <v>70845</v>
      </c>
      <c r="K15" s="102"/>
      <c r="L15" s="102"/>
      <c r="M15" s="102"/>
      <c r="N15" s="121"/>
      <c r="O15" s="121"/>
      <c r="P15" s="156"/>
      <c r="Q15" s="102"/>
    </row>
    <row r="16" spans="1:17" ht="18.75" customHeight="1">
      <c r="A16" s="46" t="s">
        <v>184</v>
      </c>
      <c r="B16" s="148">
        <f t="shared" si="0"/>
        <v>175774</v>
      </c>
      <c r="C16" s="148">
        <f t="shared" si="0"/>
        <v>207627</v>
      </c>
      <c r="D16" s="148">
        <f t="shared" si="0"/>
        <v>383401</v>
      </c>
      <c r="E16" s="82">
        <v>26333</v>
      </c>
      <c r="F16" s="82">
        <v>30035</v>
      </c>
      <c r="G16" s="100">
        <f t="shared" si="1"/>
        <v>56368</v>
      </c>
      <c r="H16" s="82">
        <v>30851</v>
      </c>
      <c r="I16" s="82">
        <v>37696</v>
      </c>
      <c r="J16" s="101">
        <f t="shared" si="2"/>
        <v>68547</v>
      </c>
      <c r="K16" s="102"/>
      <c r="L16" s="102"/>
      <c r="M16" s="102"/>
      <c r="N16" s="121"/>
      <c r="O16" s="121"/>
      <c r="P16" s="156"/>
      <c r="Q16" s="102"/>
    </row>
    <row r="17" spans="1:17" ht="18.75" customHeight="1">
      <c r="A17" s="46" t="s">
        <v>185</v>
      </c>
      <c r="B17" s="148">
        <f t="shared" si="0"/>
        <v>147528</v>
      </c>
      <c r="C17" s="148">
        <f t="shared" si="0"/>
        <v>179815</v>
      </c>
      <c r="D17" s="148">
        <f t="shared" si="0"/>
        <v>327343</v>
      </c>
      <c r="E17" s="82">
        <v>22424</v>
      </c>
      <c r="F17" s="82">
        <v>25617</v>
      </c>
      <c r="G17" s="100">
        <f t="shared" si="1"/>
        <v>48041</v>
      </c>
      <c r="H17" s="82">
        <v>25560</v>
      </c>
      <c r="I17" s="82">
        <v>32325</v>
      </c>
      <c r="J17" s="101">
        <f t="shared" si="2"/>
        <v>57885</v>
      </c>
      <c r="K17" s="102"/>
      <c r="L17" s="102"/>
      <c r="M17" s="102"/>
      <c r="N17" s="121"/>
      <c r="O17" s="121"/>
      <c r="P17" s="156"/>
      <c r="Q17" s="102"/>
    </row>
    <row r="18" spans="1:17" ht="18.75" customHeight="1">
      <c r="A18" s="46" t="s">
        <v>186</v>
      </c>
      <c r="B18" s="148">
        <f t="shared" si="0"/>
        <v>105460</v>
      </c>
      <c r="C18" s="148">
        <f t="shared" si="0"/>
        <v>132562</v>
      </c>
      <c r="D18" s="148">
        <f t="shared" si="0"/>
        <v>238022</v>
      </c>
      <c r="E18" s="82">
        <v>16036</v>
      </c>
      <c r="F18" s="82">
        <v>18780</v>
      </c>
      <c r="G18" s="100">
        <f t="shared" si="1"/>
        <v>34816</v>
      </c>
      <c r="H18" s="82">
        <v>17957</v>
      </c>
      <c r="I18" s="82">
        <v>23342</v>
      </c>
      <c r="J18" s="101">
        <f t="shared" si="2"/>
        <v>41299</v>
      </c>
      <c r="K18" s="102"/>
      <c r="L18" s="102"/>
      <c r="M18" s="102"/>
      <c r="N18" s="121"/>
      <c r="O18" s="121"/>
      <c r="P18" s="156"/>
      <c r="Q18" s="102"/>
    </row>
    <row r="19" spans="1:17" ht="18.75" customHeight="1">
      <c r="A19" s="46" t="s">
        <v>187</v>
      </c>
      <c r="B19" s="148">
        <f t="shared" si="0"/>
        <v>80241</v>
      </c>
      <c r="C19" s="148">
        <f t="shared" si="0"/>
        <v>106578</v>
      </c>
      <c r="D19" s="148">
        <f t="shared" si="0"/>
        <v>186819</v>
      </c>
      <c r="E19" s="82">
        <v>11860</v>
      </c>
      <c r="F19" s="82">
        <v>14876</v>
      </c>
      <c r="G19" s="100">
        <f t="shared" si="1"/>
        <v>26736</v>
      </c>
      <c r="H19" s="82">
        <v>13300</v>
      </c>
      <c r="I19" s="82">
        <v>18088</v>
      </c>
      <c r="J19" s="101">
        <f t="shared" si="2"/>
        <v>31388</v>
      </c>
      <c r="K19" s="102"/>
      <c r="L19" s="102"/>
      <c r="M19" s="102"/>
      <c r="N19" s="121"/>
      <c r="O19" s="121"/>
      <c r="P19" s="156"/>
      <c r="Q19" s="102"/>
    </row>
    <row r="20" spans="1:17" ht="18.75" customHeight="1">
      <c r="A20" s="46" t="s">
        <v>188</v>
      </c>
      <c r="B20" s="148">
        <f t="shared" ref="B20:D25" si="3">E20+H20+B48+E48+H48+B76+E76+H76</f>
        <v>47755</v>
      </c>
      <c r="C20" s="148">
        <f t="shared" si="3"/>
        <v>66503</v>
      </c>
      <c r="D20" s="148">
        <f t="shared" si="3"/>
        <v>114258</v>
      </c>
      <c r="E20" s="82">
        <v>6883</v>
      </c>
      <c r="F20" s="82">
        <v>8895</v>
      </c>
      <c r="G20" s="100">
        <f t="shared" si="1"/>
        <v>15778</v>
      </c>
      <c r="H20" s="82">
        <v>7798</v>
      </c>
      <c r="I20" s="82">
        <v>11398</v>
      </c>
      <c r="J20" s="101">
        <f t="shared" si="2"/>
        <v>19196</v>
      </c>
      <c r="K20" s="102"/>
      <c r="L20" s="102"/>
      <c r="M20" s="102"/>
      <c r="N20" s="121"/>
      <c r="O20" s="121"/>
      <c r="P20" s="156"/>
      <c r="Q20" s="102"/>
    </row>
    <row r="21" spans="1:17" ht="18.75" customHeight="1">
      <c r="A21" s="46" t="s">
        <v>189</v>
      </c>
      <c r="B21" s="148">
        <f t="shared" si="3"/>
        <v>32017</v>
      </c>
      <c r="C21" s="148">
        <f t="shared" si="3"/>
        <v>49214</v>
      </c>
      <c r="D21" s="148">
        <f t="shared" si="3"/>
        <v>81231</v>
      </c>
      <c r="E21" s="82">
        <v>4626</v>
      </c>
      <c r="F21" s="82">
        <v>6476</v>
      </c>
      <c r="G21" s="100">
        <f t="shared" si="1"/>
        <v>11102</v>
      </c>
      <c r="H21" s="82">
        <v>4986</v>
      </c>
      <c r="I21" s="82">
        <v>8055</v>
      </c>
      <c r="J21" s="101">
        <f t="shared" si="2"/>
        <v>13041</v>
      </c>
      <c r="K21" s="102"/>
      <c r="L21" s="102"/>
      <c r="M21" s="102"/>
      <c r="N21" s="121"/>
      <c r="O21" s="121"/>
      <c r="P21" s="156"/>
      <c r="Q21" s="102"/>
    </row>
    <row r="22" spans="1:17" ht="18.75" customHeight="1">
      <c r="A22" s="46" t="s">
        <v>190</v>
      </c>
      <c r="B22" s="148">
        <f t="shared" si="3"/>
        <v>17922</v>
      </c>
      <c r="C22" s="148">
        <f t="shared" si="3"/>
        <v>30629</v>
      </c>
      <c r="D22" s="148">
        <f t="shared" si="3"/>
        <v>48551</v>
      </c>
      <c r="E22" s="82">
        <v>2499</v>
      </c>
      <c r="F22" s="82">
        <v>3789</v>
      </c>
      <c r="G22" s="100">
        <f t="shared" si="1"/>
        <v>6288</v>
      </c>
      <c r="H22" s="82">
        <v>2732</v>
      </c>
      <c r="I22" s="82">
        <v>5060</v>
      </c>
      <c r="J22" s="101">
        <f t="shared" si="2"/>
        <v>7792</v>
      </c>
      <c r="K22" s="102"/>
      <c r="L22" s="102"/>
      <c r="M22" s="102"/>
      <c r="N22" s="121"/>
      <c r="O22" s="121"/>
      <c r="P22" s="156"/>
      <c r="Q22" s="102"/>
    </row>
    <row r="23" spans="1:17" ht="18.75" customHeight="1">
      <c r="A23" s="46" t="s">
        <v>191</v>
      </c>
      <c r="B23" s="148">
        <f t="shared" si="3"/>
        <v>6938</v>
      </c>
      <c r="C23" s="148">
        <f t="shared" si="3"/>
        <v>13381</v>
      </c>
      <c r="D23" s="148">
        <f t="shared" si="3"/>
        <v>20319</v>
      </c>
      <c r="E23" s="82">
        <v>975</v>
      </c>
      <c r="F23" s="82">
        <v>1603</v>
      </c>
      <c r="G23" s="100">
        <f t="shared" si="1"/>
        <v>2578</v>
      </c>
      <c r="H23" s="82">
        <v>1084</v>
      </c>
      <c r="I23" s="82">
        <v>2219</v>
      </c>
      <c r="J23" s="101">
        <f t="shared" si="2"/>
        <v>3303</v>
      </c>
      <c r="K23" s="102"/>
      <c r="L23" s="102"/>
      <c r="M23" s="102"/>
      <c r="N23" s="121"/>
      <c r="O23" s="121"/>
      <c r="P23" s="156"/>
      <c r="Q23" s="102"/>
    </row>
    <row r="24" spans="1:17" ht="18.75" customHeight="1">
      <c r="A24" s="46" t="s">
        <v>192</v>
      </c>
      <c r="B24" s="148">
        <f t="shared" si="3"/>
        <v>2305</v>
      </c>
      <c r="C24" s="148">
        <f t="shared" si="3"/>
        <v>3996</v>
      </c>
      <c r="D24" s="148">
        <f t="shared" si="3"/>
        <v>6301</v>
      </c>
      <c r="E24" s="82">
        <v>345</v>
      </c>
      <c r="F24" s="82">
        <v>459</v>
      </c>
      <c r="G24" s="100">
        <f t="shared" si="1"/>
        <v>804</v>
      </c>
      <c r="H24" s="82">
        <v>332</v>
      </c>
      <c r="I24" s="82">
        <v>689</v>
      </c>
      <c r="J24" s="101">
        <f t="shared" si="2"/>
        <v>1021</v>
      </c>
      <c r="K24" s="102"/>
      <c r="L24" s="102"/>
      <c r="M24" s="102"/>
      <c r="N24" s="121"/>
      <c r="O24" s="121"/>
      <c r="P24" s="156"/>
      <c r="Q24" s="102"/>
    </row>
    <row r="25" spans="1:17" ht="18.75" customHeight="1">
      <c r="A25" s="46" t="s">
        <v>193</v>
      </c>
      <c r="B25" s="148">
        <f t="shared" si="3"/>
        <v>1346</v>
      </c>
      <c r="C25" s="148">
        <f t="shared" si="3"/>
        <v>1548</v>
      </c>
      <c r="D25" s="148">
        <f t="shared" si="3"/>
        <v>2894</v>
      </c>
      <c r="E25" s="82">
        <v>192</v>
      </c>
      <c r="F25" s="82">
        <v>217</v>
      </c>
      <c r="G25" s="100">
        <f t="shared" si="1"/>
        <v>409</v>
      </c>
      <c r="H25" s="82">
        <v>159</v>
      </c>
      <c r="I25" s="82">
        <v>234</v>
      </c>
      <c r="J25" s="101">
        <f t="shared" si="2"/>
        <v>393</v>
      </c>
      <c r="K25" s="102"/>
      <c r="L25" s="102"/>
      <c r="M25" s="102"/>
      <c r="N25" s="121"/>
      <c r="O25" s="121"/>
      <c r="P25" s="156"/>
      <c r="Q25" s="102"/>
    </row>
    <row r="26" spans="1:17" ht="18.75" customHeight="1">
      <c r="A26" s="46" t="s">
        <v>194</v>
      </c>
      <c r="B26" s="134">
        <f>SUM(B4:B25)</f>
        <v>2502752</v>
      </c>
      <c r="C26" s="134">
        <f>SUM(C4:C25)</f>
        <v>2657918</v>
      </c>
      <c r="D26" s="134">
        <f>G26+J26+D54+G54+J54+D82+G82+J82</f>
        <v>5160670</v>
      </c>
      <c r="E26" s="82">
        <f t="shared" ref="E26:J26" si="4">SUM(E4:E25)</f>
        <v>407128</v>
      </c>
      <c r="F26" s="82">
        <f t="shared" si="4"/>
        <v>409530</v>
      </c>
      <c r="G26" s="100">
        <f t="shared" si="4"/>
        <v>816658</v>
      </c>
      <c r="H26" s="82">
        <f t="shared" si="4"/>
        <v>436677</v>
      </c>
      <c r="I26" s="82">
        <f t="shared" si="4"/>
        <v>474064</v>
      </c>
      <c r="J26" s="101">
        <f t="shared" si="4"/>
        <v>910741</v>
      </c>
      <c r="K26" s="102"/>
      <c r="L26" s="102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211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244</v>
      </c>
    </row>
    <row r="30" spans="1:17" ht="18.75" customHeight="1">
      <c r="B30" s="106"/>
      <c r="C30" s="157" t="s">
        <v>8</v>
      </c>
      <c r="D30" s="108"/>
      <c r="E30" s="109"/>
      <c r="F30" s="158" t="s">
        <v>38</v>
      </c>
      <c r="G30" s="111"/>
      <c r="H30" s="112"/>
      <c r="I30" s="159" t="s">
        <v>4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3112</v>
      </c>
      <c r="C32" s="82">
        <v>2922</v>
      </c>
      <c r="D32" s="118">
        <f>B32+C32</f>
        <v>6034</v>
      </c>
      <c r="E32" s="82">
        <v>2935</v>
      </c>
      <c r="F32" s="82">
        <v>2782</v>
      </c>
      <c r="G32" s="119">
        <f>E32+F32</f>
        <v>5717</v>
      </c>
      <c r="H32" s="82">
        <v>2131</v>
      </c>
      <c r="I32" s="82">
        <v>2015</v>
      </c>
      <c r="J32" s="120">
        <f>H32+I32</f>
        <v>4146</v>
      </c>
      <c r="K32" s="102"/>
      <c r="L32" s="102"/>
      <c r="M32" s="102"/>
      <c r="N32" s="121"/>
      <c r="O32" s="121"/>
      <c r="P32" s="156"/>
      <c r="Q32" s="102"/>
    </row>
    <row r="33" spans="1:17" ht="18.75" customHeight="1">
      <c r="A33" s="59" t="s">
        <v>173</v>
      </c>
      <c r="B33" s="82">
        <v>14737</v>
      </c>
      <c r="C33" s="82">
        <v>13453</v>
      </c>
      <c r="D33" s="118">
        <f t="shared" ref="D33:D53" si="5">B33+C33</f>
        <v>28190</v>
      </c>
      <c r="E33" s="82">
        <v>13809</v>
      </c>
      <c r="F33" s="82">
        <v>13296</v>
      </c>
      <c r="G33" s="119">
        <f t="shared" ref="G33:G53" si="6">E33+F33</f>
        <v>27105</v>
      </c>
      <c r="H33" s="82">
        <v>10312</v>
      </c>
      <c r="I33" s="82">
        <v>9664</v>
      </c>
      <c r="J33" s="120">
        <f t="shared" ref="J33:J53" si="7">H33+I33</f>
        <v>19976</v>
      </c>
      <c r="K33" s="102"/>
      <c r="L33" s="102"/>
      <c r="M33" s="102"/>
      <c r="N33" s="121"/>
      <c r="O33" s="121"/>
      <c r="P33" s="156"/>
      <c r="Q33" s="102"/>
    </row>
    <row r="34" spans="1:17" ht="18.75" customHeight="1">
      <c r="A34" s="61" t="s">
        <v>174</v>
      </c>
      <c r="B34" s="82">
        <v>21794</v>
      </c>
      <c r="C34" s="82">
        <v>20452</v>
      </c>
      <c r="D34" s="118">
        <f t="shared" si="5"/>
        <v>42246</v>
      </c>
      <c r="E34" s="82">
        <v>21282</v>
      </c>
      <c r="F34" s="82">
        <v>20040</v>
      </c>
      <c r="G34" s="119">
        <f t="shared" si="6"/>
        <v>41322</v>
      </c>
      <c r="H34" s="82">
        <v>15719</v>
      </c>
      <c r="I34" s="82">
        <v>14711</v>
      </c>
      <c r="J34" s="120">
        <f t="shared" si="7"/>
        <v>30430</v>
      </c>
      <c r="K34" s="102"/>
      <c r="L34" s="102"/>
      <c r="M34" s="102"/>
      <c r="N34" s="121"/>
      <c r="O34" s="121"/>
      <c r="P34" s="156"/>
      <c r="Q34" s="102"/>
    </row>
    <row r="35" spans="1:17" ht="18.75" customHeight="1">
      <c r="A35" s="46" t="s">
        <v>175</v>
      </c>
      <c r="B35" s="82">
        <v>24738</v>
      </c>
      <c r="C35" s="82">
        <v>23682</v>
      </c>
      <c r="D35" s="118">
        <f t="shared" si="5"/>
        <v>48420</v>
      </c>
      <c r="E35" s="82">
        <v>24264</v>
      </c>
      <c r="F35" s="82">
        <v>23024</v>
      </c>
      <c r="G35" s="119">
        <f t="shared" si="6"/>
        <v>47288</v>
      </c>
      <c r="H35" s="82">
        <v>17007</v>
      </c>
      <c r="I35" s="82">
        <v>16193</v>
      </c>
      <c r="J35" s="120">
        <f t="shared" si="7"/>
        <v>33200</v>
      </c>
      <c r="K35" s="102"/>
      <c r="L35" s="102"/>
      <c r="M35" s="102"/>
      <c r="N35" s="121"/>
      <c r="O35" s="121"/>
      <c r="P35" s="156"/>
      <c r="Q35" s="102"/>
    </row>
    <row r="36" spans="1:17" ht="18.75" customHeight="1">
      <c r="A36" s="46" t="s">
        <v>176</v>
      </c>
      <c r="B36" s="82">
        <v>26086</v>
      </c>
      <c r="C36" s="82">
        <v>25080</v>
      </c>
      <c r="D36" s="118">
        <f t="shared" si="5"/>
        <v>51166</v>
      </c>
      <c r="E36" s="82">
        <v>25147</v>
      </c>
      <c r="F36" s="82">
        <v>23790</v>
      </c>
      <c r="G36" s="119">
        <f t="shared" si="6"/>
        <v>48937</v>
      </c>
      <c r="H36" s="82">
        <v>17740</v>
      </c>
      <c r="I36" s="82">
        <v>16299</v>
      </c>
      <c r="J36" s="120">
        <f t="shared" si="7"/>
        <v>34039</v>
      </c>
      <c r="K36" s="102"/>
      <c r="L36" s="102"/>
      <c r="M36" s="102"/>
      <c r="N36" s="121"/>
      <c r="O36" s="121"/>
      <c r="P36" s="156"/>
      <c r="Q36" s="102"/>
    </row>
    <row r="37" spans="1:17" ht="18.75" customHeight="1">
      <c r="A37" s="46" t="s">
        <v>177</v>
      </c>
      <c r="B37" s="82">
        <v>28425</v>
      </c>
      <c r="C37" s="82">
        <v>26089</v>
      </c>
      <c r="D37" s="118">
        <f t="shared" si="5"/>
        <v>54514</v>
      </c>
      <c r="E37" s="82">
        <v>24112</v>
      </c>
      <c r="F37" s="82">
        <v>24522</v>
      </c>
      <c r="G37" s="119">
        <f t="shared" si="6"/>
        <v>48634</v>
      </c>
      <c r="H37" s="82">
        <v>22910</v>
      </c>
      <c r="I37" s="82">
        <v>16588</v>
      </c>
      <c r="J37" s="120">
        <f t="shared" si="7"/>
        <v>39498</v>
      </c>
      <c r="K37" s="102"/>
      <c r="L37" s="102"/>
      <c r="M37" s="102"/>
      <c r="N37" s="121"/>
      <c r="O37" s="121"/>
      <c r="P37" s="156"/>
      <c r="Q37" s="102"/>
    </row>
    <row r="38" spans="1:17" ht="18.75" customHeight="1">
      <c r="A38" s="46" t="s">
        <v>178</v>
      </c>
      <c r="B38" s="82">
        <v>31162</v>
      </c>
      <c r="C38" s="82">
        <v>29946</v>
      </c>
      <c r="D38" s="118">
        <f t="shared" si="5"/>
        <v>61108</v>
      </c>
      <c r="E38" s="82">
        <v>29099</v>
      </c>
      <c r="F38" s="82">
        <v>28335</v>
      </c>
      <c r="G38" s="119">
        <f t="shared" si="6"/>
        <v>57434</v>
      </c>
      <c r="H38" s="82">
        <v>20229</v>
      </c>
      <c r="I38" s="82">
        <v>18860</v>
      </c>
      <c r="J38" s="120">
        <f t="shared" si="7"/>
        <v>39089</v>
      </c>
      <c r="K38" s="102"/>
      <c r="L38" s="102"/>
      <c r="M38" s="102"/>
      <c r="N38" s="121"/>
      <c r="O38" s="121"/>
      <c r="P38" s="156"/>
      <c r="Q38" s="102"/>
    </row>
    <row r="39" spans="1:17" ht="18.75" customHeight="1">
      <c r="A39" s="46" t="s">
        <v>179</v>
      </c>
      <c r="B39" s="82">
        <v>29620</v>
      </c>
      <c r="C39" s="82">
        <v>28384</v>
      </c>
      <c r="D39" s="118">
        <f t="shared" si="5"/>
        <v>58004</v>
      </c>
      <c r="E39" s="82">
        <v>29252</v>
      </c>
      <c r="F39" s="82">
        <v>27935</v>
      </c>
      <c r="G39" s="119">
        <f>E39+F39</f>
        <v>57187</v>
      </c>
      <c r="H39" s="82">
        <v>19440</v>
      </c>
      <c r="I39" s="82">
        <v>18795</v>
      </c>
      <c r="J39" s="120">
        <f t="shared" si="7"/>
        <v>38235</v>
      </c>
      <c r="K39" s="102"/>
      <c r="L39" s="102"/>
      <c r="M39" s="102"/>
      <c r="N39" s="121"/>
      <c r="O39" s="121"/>
      <c r="P39" s="156"/>
      <c r="Q39" s="102"/>
    </row>
    <row r="40" spans="1:17" ht="18.75" customHeight="1">
      <c r="A40" s="46" t="s">
        <v>180</v>
      </c>
      <c r="B40" s="82">
        <v>29499</v>
      </c>
      <c r="C40" s="82">
        <v>29473</v>
      </c>
      <c r="D40" s="118">
        <f t="shared" si="5"/>
        <v>58972</v>
      </c>
      <c r="E40" s="82">
        <v>30043</v>
      </c>
      <c r="F40" s="82">
        <v>29967</v>
      </c>
      <c r="G40" s="119">
        <f t="shared" si="6"/>
        <v>60010</v>
      </c>
      <c r="H40" s="82">
        <v>19375</v>
      </c>
      <c r="I40" s="82">
        <v>19615</v>
      </c>
      <c r="J40" s="120">
        <f t="shared" si="7"/>
        <v>38990</v>
      </c>
      <c r="K40" s="102"/>
      <c r="L40" s="102"/>
      <c r="M40" s="102"/>
      <c r="N40" s="121"/>
      <c r="O40" s="121"/>
      <c r="P40" s="156"/>
      <c r="Q40" s="102"/>
    </row>
    <row r="41" spans="1:17" ht="18.75" customHeight="1">
      <c r="A41" s="46" t="s">
        <v>181</v>
      </c>
      <c r="B41" s="82">
        <v>31921</v>
      </c>
      <c r="C41" s="82">
        <v>31688</v>
      </c>
      <c r="D41" s="118">
        <f t="shared" si="5"/>
        <v>63609</v>
      </c>
      <c r="E41" s="82">
        <v>31301</v>
      </c>
      <c r="F41" s="82">
        <v>31327</v>
      </c>
      <c r="G41" s="119">
        <f t="shared" si="6"/>
        <v>62628</v>
      </c>
      <c r="H41" s="82">
        <v>20523</v>
      </c>
      <c r="I41" s="82">
        <v>21302</v>
      </c>
      <c r="J41" s="120">
        <f t="shared" si="7"/>
        <v>41825</v>
      </c>
      <c r="K41" s="102"/>
      <c r="L41" s="102"/>
      <c r="M41" s="102"/>
      <c r="N41" s="121"/>
      <c r="O41" s="121"/>
      <c r="P41" s="156"/>
      <c r="Q41" s="102"/>
    </row>
    <row r="42" spans="1:17" ht="19.5" customHeight="1">
      <c r="A42" s="46" t="s">
        <v>182</v>
      </c>
      <c r="B42" s="82">
        <v>31624</v>
      </c>
      <c r="C42" s="82">
        <v>32770</v>
      </c>
      <c r="D42" s="118">
        <f t="shared" si="5"/>
        <v>64394</v>
      </c>
      <c r="E42" s="82">
        <v>30304</v>
      </c>
      <c r="F42" s="82">
        <v>31548</v>
      </c>
      <c r="G42" s="119">
        <f t="shared" si="6"/>
        <v>61852</v>
      </c>
      <c r="H42" s="82">
        <v>19785</v>
      </c>
      <c r="I42" s="82">
        <v>21627</v>
      </c>
      <c r="J42" s="120">
        <f t="shared" si="7"/>
        <v>41412</v>
      </c>
      <c r="K42" s="102"/>
      <c r="L42" s="102"/>
      <c r="M42" s="102"/>
      <c r="N42" s="121"/>
      <c r="O42" s="121"/>
      <c r="P42" s="156"/>
      <c r="Q42" s="102"/>
    </row>
    <row r="43" spans="1:17" ht="18.75" customHeight="1">
      <c r="A43" s="46" t="s">
        <v>183</v>
      </c>
      <c r="B43" s="82">
        <v>30615</v>
      </c>
      <c r="C43" s="82">
        <v>34504</v>
      </c>
      <c r="D43" s="118">
        <f t="shared" si="5"/>
        <v>65119</v>
      </c>
      <c r="E43" s="82">
        <v>29533</v>
      </c>
      <c r="F43" s="82">
        <v>33026</v>
      </c>
      <c r="G43" s="119">
        <f t="shared" si="6"/>
        <v>62559</v>
      </c>
      <c r="H43" s="82">
        <v>19144</v>
      </c>
      <c r="I43" s="82">
        <v>22298</v>
      </c>
      <c r="J43" s="120">
        <f t="shared" si="7"/>
        <v>41442</v>
      </c>
      <c r="K43" s="102"/>
      <c r="L43" s="102"/>
      <c r="M43" s="102"/>
      <c r="N43" s="121"/>
      <c r="O43" s="121"/>
      <c r="P43" s="156"/>
      <c r="Q43" s="102"/>
    </row>
    <row r="44" spans="1:17" ht="18.75" customHeight="1">
      <c r="A44" s="46" t="s">
        <v>184</v>
      </c>
      <c r="B44" s="82">
        <v>28676</v>
      </c>
      <c r="C44" s="82">
        <v>33988</v>
      </c>
      <c r="D44" s="118">
        <f t="shared" si="5"/>
        <v>62664</v>
      </c>
      <c r="E44" s="82">
        <v>30169</v>
      </c>
      <c r="F44" s="82">
        <v>35001</v>
      </c>
      <c r="G44" s="119">
        <f t="shared" si="6"/>
        <v>65170</v>
      </c>
      <c r="H44" s="82">
        <v>17603</v>
      </c>
      <c r="I44" s="82">
        <v>20880</v>
      </c>
      <c r="J44" s="120">
        <f t="shared" si="7"/>
        <v>38483</v>
      </c>
      <c r="K44" s="102"/>
      <c r="L44" s="102"/>
      <c r="M44" s="102"/>
      <c r="N44" s="121"/>
      <c r="O44" s="121"/>
      <c r="P44" s="156"/>
      <c r="Q44" s="102"/>
    </row>
    <row r="45" spans="1:17" ht="18.75" customHeight="1">
      <c r="A45" s="46" t="s">
        <v>185</v>
      </c>
      <c r="B45" s="82">
        <v>24463</v>
      </c>
      <c r="C45" s="82">
        <v>30432</v>
      </c>
      <c r="D45" s="118">
        <f t="shared" si="5"/>
        <v>54895</v>
      </c>
      <c r="E45" s="82">
        <v>25452</v>
      </c>
      <c r="F45" s="82">
        <v>31466</v>
      </c>
      <c r="G45" s="119">
        <f t="shared" si="6"/>
        <v>56918</v>
      </c>
      <c r="H45" s="82">
        <v>14776</v>
      </c>
      <c r="I45" s="82">
        <v>17724</v>
      </c>
      <c r="J45" s="120">
        <f t="shared" si="7"/>
        <v>32500</v>
      </c>
      <c r="K45" s="102"/>
      <c r="L45" s="102"/>
      <c r="M45" s="102"/>
      <c r="N45" s="121"/>
      <c r="O45" s="121"/>
      <c r="P45" s="156"/>
      <c r="Q45" s="102"/>
    </row>
    <row r="46" spans="1:17" ht="18.75" customHeight="1">
      <c r="A46" s="46" t="s">
        <v>186</v>
      </c>
      <c r="B46" s="82">
        <v>17868</v>
      </c>
      <c r="C46" s="82">
        <v>22799</v>
      </c>
      <c r="D46" s="118">
        <f t="shared" si="5"/>
        <v>40667</v>
      </c>
      <c r="E46" s="82">
        <v>18502</v>
      </c>
      <c r="F46" s="82">
        <v>22896</v>
      </c>
      <c r="G46" s="119">
        <f t="shared" si="6"/>
        <v>41398</v>
      </c>
      <c r="H46" s="82">
        <v>10373</v>
      </c>
      <c r="I46" s="82">
        <v>12785</v>
      </c>
      <c r="J46" s="120">
        <f t="shared" si="7"/>
        <v>23158</v>
      </c>
      <c r="K46" s="102"/>
      <c r="L46" s="102"/>
      <c r="M46" s="102"/>
      <c r="N46" s="121"/>
      <c r="O46" s="121"/>
      <c r="P46" s="156"/>
      <c r="Q46" s="102"/>
    </row>
    <row r="47" spans="1:17" ht="18.75" customHeight="1">
      <c r="A47" s="46" t="s">
        <v>187</v>
      </c>
      <c r="B47" s="82">
        <v>13851</v>
      </c>
      <c r="C47" s="82">
        <v>18681</v>
      </c>
      <c r="D47" s="118">
        <f t="shared" si="5"/>
        <v>32532</v>
      </c>
      <c r="E47" s="82">
        <v>14556</v>
      </c>
      <c r="F47" s="82">
        <v>19698</v>
      </c>
      <c r="G47" s="119">
        <f t="shared" si="6"/>
        <v>34254</v>
      </c>
      <c r="H47" s="82">
        <v>7821</v>
      </c>
      <c r="I47" s="82">
        <v>9790</v>
      </c>
      <c r="J47" s="120">
        <f t="shared" si="7"/>
        <v>17611</v>
      </c>
      <c r="K47" s="102"/>
      <c r="L47" s="102"/>
      <c r="M47" s="102"/>
      <c r="N47" s="121"/>
      <c r="O47" s="121"/>
      <c r="P47" s="156"/>
      <c r="Q47" s="102"/>
    </row>
    <row r="48" spans="1:17" ht="18.75" customHeight="1">
      <c r="A48" s="46" t="s">
        <v>188</v>
      </c>
      <c r="B48" s="82">
        <v>8291</v>
      </c>
      <c r="C48" s="82">
        <v>11663</v>
      </c>
      <c r="D48" s="118">
        <f t="shared" si="5"/>
        <v>19954</v>
      </c>
      <c r="E48" s="82">
        <v>8840</v>
      </c>
      <c r="F48" s="82">
        <v>12629</v>
      </c>
      <c r="G48" s="119">
        <f t="shared" si="6"/>
        <v>21469</v>
      </c>
      <c r="H48" s="82">
        <v>4619</v>
      </c>
      <c r="I48" s="82">
        <v>5903</v>
      </c>
      <c r="J48" s="120">
        <f t="shared" si="7"/>
        <v>10522</v>
      </c>
      <c r="K48" s="102"/>
      <c r="L48" s="102"/>
      <c r="M48" s="102"/>
      <c r="N48" s="121"/>
      <c r="O48" s="121"/>
      <c r="P48" s="156"/>
      <c r="Q48" s="102"/>
    </row>
    <row r="49" spans="1:17" ht="18.75" customHeight="1">
      <c r="A49" s="46" t="s">
        <v>189</v>
      </c>
      <c r="B49" s="82">
        <v>5530</v>
      </c>
      <c r="C49" s="82">
        <v>8605</v>
      </c>
      <c r="D49" s="118">
        <f t="shared" si="5"/>
        <v>14135</v>
      </c>
      <c r="E49" s="82">
        <v>6404</v>
      </c>
      <c r="F49" s="82">
        <v>9818</v>
      </c>
      <c r="G49" s="119">
        <f>E49+F49</f>
        <v>16222</v>
      </c>
      <c r="H49" s="82">
        <v>3136</v>
      </c>
      <c r="I49" s="82">
        <v>4433</v>
      </c>
      <c r="J49" s="120">
        <f t="shared" si="7"/>
        <v>7569</v>
      </c>
      <c r="K49" s="102"/>
      <c r="L49" s="102"/>
      <c r="M49" s="102"/>
      <c r="N49" s="121"/>
      <c r="O49" s="121"/>
      <c r="P49" s="156"/>
      <c r="Q49" s="102"/>
    </row>
    <row r="50" spans="1:17" ht="18.75" customHeight="1">
      <c r="A50" s="46" t="s">
        <v>190</v>
      </c>
      <c r="B50" s="82">
        <v>3150</v>
      </c>
      <c r="C50" s="82">
        <v>5487</v>
      </c>
      <c r="D50" s="118">
        <f t="shared" si="5"/>
        <v>8637</v>
      </c>
      <c r="E50" s="82">
        <v>3468</v>
      </c>
      <c r="F50" s="82">
        <v>5846</v>
      </c>
      <c r="G50" s="119">
        <f t="shared" si="6"/>
        <v>9314</v>
      </c>
      <c r="H50" s="82">
        <v>1868</v>
      </c>
      <c r="I50" s="82">
        <v>2923</v>
      </c>
      <c r="J50" s="120">
        <f t="shared" si="7"/>
        <v>4791</v>
      </c>
      <c r="K50" s="102"/>
      <c r="L50" s="102"/>
      <c r="M50" s="102"/>
      <c r="N50" s="121"/>
      <c r="O50" s="121"/>
      <c r="P50" s="156"/>
      <c r="Q50" s="102"/>
    </row>
    <row r="51" spans="1:17" ht="18.75" customHeight="1">
      <c r="A51" s="46" t="s">
        <v>191</v>
      </c>
      <c r="B51" s="82">
        <v>1228</v>
      </c>
      <c r="C51" s="82">
        <v>2488</v>
      </c>
      <c r="D51" s="118">
        <f t="shared" si="5"/>
        <v>3716</v>
      </c>
      <c r="E51" s="82">
        <v>1207</v>
      </c>
      <c r="F51" s="82">
        <v>2421</v>
      </c>
      <c r="G51" s="119">
        <f>E51+F51</f>
        <v>3628</v>
      </c>
      <c r="H51" s="82">
        <v>855</v>
      </c>
      <c r="I51" s="82">
        <v>1359</v>
      </c>
      <c r="J51" s="120">
        <f t="shared" si="7"/>
        <v>2214</v>
      </c>
      <c r="K51" s="102"/>
      <c r="L51" s="102"/>
      <c r="M51" s="102"/>
      <c r="N51" s="121"/>
      <c r="O51" s="121"/>
      <c r="P51" s="156"/>
      <c r="Q51" s="102"/>
    </row>
    <row r="52" spans="1:17" ht="18.75" customHeight="1">
      <c r="A52" s="46" t="s">
        <v>192</v>
      </c>
      <c r="B52" s="82">
        <v>344</v>
      </c>
      <c r="C52" s="82">
        <v>691</v>
      </c>
      <c r="D52" s="118">
        <f t="shared" si="5"/>
        <v>1035</v>
      </c>
      <c r="E52" s="82">
        <v>368</v>
      </c>
      <c r="F52" s="82">
        <v>665</v>
      </c>
      <c r="G52" s="119">
        <f t="shared" si="6"/>
        <v>1033</v>
      </c>
      <c r="H52" s="82">
        <v>404</v>
      </c>
      <c r="I52" s="82">
        <v>468</v>
      </c>
      <c r="J52" s="120">
        <f t="shared" si="7"/>
        <v>872</v>
      </c>
      <c r="K52" s="102"/>
      <c r="L52" s="102"/>
      <c r="M52" s="102"/>
      <c r="N52" s="121"/>
      <c r="O52" s="121"/>
      <c r="P52" s="156"/>
      <c r="Q52" s="102"/>
    </row>
    <row r="53" spans="1:17" ht="18.75" customHeight="1">
      <c r="A53" s="46" t="s">
        <v>193</v>
      </c>
      <c r="B53" s="82">
        <v>173</v>
      </c>
      <c r="C53" s="82">
        <v>254</v>
      </c>
      <c r="D53" s="118">
        <f t="shared" si="5"/>
        <v>427</v>
      </c>
      <c r="E53" s="82">
        <v>196</v>
      </c>
      <c r="F53" s="82">
        <v>210</v>
      </c>
      <c r="G53" s="119">
        <f t="shared" si="6"/>
        <v>406</v>
      </c>
      <c r="H53" s="82">
        <v>305</v>
      </c>
      <c r="I53" s="82">
        <v>277</v>
      </c>
      <c r="J53" s="120">
        <f t="shared" si="7"/>
        <v>582</v>
      </c>
      <c r="K53" s="102"/>
      <c r="L53" s="102"/>
      <c r="M53" s="102"/>
      <c r="N53" s="121"/>
      <c r="O53" s="121"/>
      <c r="P53" s="156"/>
      <c r="Q53" s="102"/>
    </row>
    <row r="54" spans="1:17" ht="18.75" customHeight="1">
      <c r="A54" s="46" t="s">
        <v>194</v>
      </c>
      <c r="B54" s="82">
        <f t="shared" ref="B54:J54" si="8">SUM(B32:B53)</f>
        <v>406907</v>
      </c>
      <c r="C54" s="82">
        <f t="shared" si="8"/>
        <v>433531</v>
      </c>
      <c r="D54" s="101">
        <f t="shared" si="8"/>
        <v>840438</v>
      </c>
      <c r="E54" s="82">
        <f t="shared" si="8"/>
        <v>400243</v>
      </c>
      <c r="F54" s="82">
        <f t="shared" si="8"/>
        <v>430242</v>
      </c>
      <c r="G54" s="119">
        <f t="shared" si="8"/>
        <v>830485</v>
      </c>
      <c r="H54" s="82">
        <f t="shared" si="8"/>
        <v>266075</v>
      </c>
      <c r="I54" s="82">
        <f t="shared" si="8"/>
        <v>274509</v>
      </c>
      <c r="J54" s="119">
        <f t="shared" si="8"/>
        <v>540584</v>
      </c>
      <c r="K54" s="102"/>
      <c r="L54" s="102"/>
    </row>
    <row r="55" spans="1:17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8" t="s">
        <v>115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244</v>
      </c>
    </row>
    <row r="58" spans="1:17" ht="18.75" customHeight="1">
      <c r="B58" s="122"/>
      <c r="C58" s="160" t="s">
        <v>28</v>
      </c>
      <c r="D58" s="124"/>
      <c r="E58" s="125"/>
      <c r="F58" s="161" t="s">
        <v>54</v>
      </c>
      <c r="G58" s="127"/>
      <c r="H58" s="128"/>
      <c r="I58" s="162" t="s">
        <v>3</v>
      </c>
      <c r="J58" s="130"/>
    </row>
    <row r="59" spans="1:17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  <c r="H59" s="133" t="s">
        <v>74</v>
      </c>
      <c r="I59" s="133" t="s">
        <v>80</v>
      </c>
      <c r="J59" s="133" t="s">
        <v>78</v>
      </c>
    </row>
    <row r="60" spans="1:17" ht="18.75" customHeight="1">
      <c r="A60" s="46">
        <v>0</v>
      </c>
      <c r="B60" s="82">
        <v>1741</v>
      </c>
      <c r="C60" s="82">
        <v>1668</v>
      </c>
      <c r="D60" s="99">
        <f>B60+C60</f>
        <v>3409</v>
      </c>
      <c r="E60" s="82">
        <v>553</v>
      </c>
      <c r="F60" s="82">
        <v>581</v>
      </c>
      <c r="G60" s="134">
        <f>E60+F60</f>
        <v>1134</v>
      </c>
      <c r="H60" s="82">
        <v>2395</v>
      </c>
      <c r="I60" s="82">
        <v>2288</v>
      </c>
      <c r="J60" s="135">
        <f>H60+I60</f>
        <v>4683</v>
      </c>
      <c r="K60" s="102"/>
      <c r="L60" s="102"/>
      <c r="M60" s="102"/>
      <c r="N60" s="121"/>
      <c r="O60" s="121"/>
      <c r="P60" s="156"/>
      <c r="Q60" s="102"/>
    </row>
    <row r="61" spans="1:17" ht="18.75" customHeight="1">
      <c r="A61" s="59" t="s">
        <v>173</v>
      </c>
      <c r="B61" s="82">
        <v>8469</v>
      </c>
      <c r="C61" s="82">
        <v>7980</v>
      </c>
      <c r="D61" s="99">
        <f t="shared" ref="D61:D81" si="9">B61+C61</f>
        <v>16449</v>
      </c>
      <c r="E61" s="82">
        <v>2775</v>
      </c>
      <c r="F61" s="82">
        <v>2601</v>
      </c>
      <c r="G61" s="134">
        <f t="shared" ref="G61:G81" si="10">E61+F61</f>
        <v>5376</v>
      </c>
      <c r="H61" s="82">
        <v>11036</v>
      </c>
      <c r="I61" s="82">
        <v>10343</v>
      </c>
      <c r="J61" s="135">
        <f t="shared" ref="J61:J81" si="11">H61+I61</f>
        <v>21379</v>
      </c>
      <c r="K61" s="102"/>
      <c r="L61" s="102"/>
      <c r="M61" s="102"/>
      <c r="N61" s="121"/>
      <c r="O61" s="121"/>
      <c r="P61" s="156"/>
      <c r="Q61" s="102"/>
    </row>
    <row r="62" spans="1:17" ht="18.75" customHeight="1">
      <c r="A62" s="61" t="s">
        <v>174</v>
      </c>
      <c r="B62" s="82">
        <v>12742</v>
      </c>
      <c r="C62" s="82">
        <v>12103</v>
      </c>
      <c r="D62" s="99">
        <f t="shared" si="9"/>
        <v>24845</v>
      </c>
      <c r="E62" s="82">
        <v>4243</v>
      </c>
      <c r="F62" s="82">
        <v>3954</v>
      </c>
      <c r="G62" s="134">
        <f t="shared" si="10"/>
        <v>8197</v>
      </c>
      <c r="H62" s="82">
        <v>16049</v>
      </c>
      <c r="I62" s="82">
        <v>15065</v>
      </c>
      <c r="J62" s="135">
        <f t="shared" si="11"/>
        <v>31114</v>
      </c>
      <c r="K62" s="102"/>
      <c r="L62" s="102"/>
      <c r="M62" s="102"/>
      <c r="N62" s="121"/>
      <c r="O62" s="121"/>
      <c r="P62" s="156"/>
      <c r="Q62" s="102"/>
    </row>
    <row r="63" spans="1:17" ht="18.75" customHeight="1">
      <c r="A63" s="46" t="s">
        <v>175</v>
      </c>
      <c r="B63" s="82">
        <v>14286</v>
      </c>
      <c r="C63" s="82">
        <v>13271</v>
      </c>
      <c r="D63" s="99">
        <f t="shared" si="9"/>
        <v>27557</v>
      </c>
      <c r="E63" s="82">
        <v>4982</v>
      </c>
      <c r="F63" s="82">
        <v>4600</v>
      </c>
      <c r="G63" s="134">
        <f t="shared" si="10"/>
        <v>9582</v>
      </c>
      <c r="H63" s="82">
        <v>16961</v>
      </c>
      <c r="I63" s="82">
        <v>16337</v>
      </c>
      <c r="J63" s="135">
        <f t="shared" si="11"/>
        <v>33298</v>
      </c>
      <c r="K63" s="102"/>
      <c r="L63" s="102"/>
      <c r="M63" s="102"/>
      <c r="N63" s="121"/>
      <c r="O63" s="121"/>
      <c r="P63" s="156"/>
      <c r="Q63" s="102"/>
    </row>
    <row r="64" spans="1:17" ht="18.75" customHeight="1">
      <c r="A64" s="46" t="s">
        <v>176</v>
      </c>
      <c r="B64" s="82">
        <v>14209</v>
      </c>
      <c r="C64" s="82">
        <v>13649</v>
      </c>
      <c r="D64" s="99">
        <f t="shared" si="9"/>
        <v>27858</v>
      </c>
      <c r="E64" s="82">
        <v>5460</v>
      </c>
      <c r="F64" s="82">
        <v>4977</v>
      </c>
      <c r="G64" s="134">
        <f t="shared" si="10"/>
        <v>10437</v>
      </c>
      <c r="H64" s="82">
        <v>16935</v>
      </c>
      <c r="I64" s="82">
        <v>16299</v>
      </c>
      <c r="J64" s="135">
        <f t="shared" si="11"/>
        <v>33234</v>
      </c>
      <c r="K64" s="102"/>
      <c r="L64" s="102"/>
      <c r="M64" s="102"/>
      <c r="N64" s="121"/>
      <c r="O64" s="121"/>
      <c r="P64" s="156"/>
      <c r="Q64" s="102"/>
    </row>
    <row r="65" spans="1:17" ht="18.75" customHeight="1">
      <c r="A65" s="46" t="s">
        <v>177</v>
      </c>
      <c r="B65" s="82">
        <v>14751</v>
      </c>
      <c r="C65" s="82">
        <v>14496</v>
      </c>
      <c r="D65" s="99">
        <f t="shared" si="9"/>
        <v>29247</v>
      </c>
      <c r="E65" s="82">
        <v>5300</v>
      </c>
      <c r="F65" s="82">
        <v>5449</v>
      </c>
      <c r="G65" s="134">
        <f t="shared" si="10"/>
        <v>10749</v>
      </c>
      <c r="H65" s="82">
        <v>17504</v>
      </c>
      <c r="I65" s="82">
        <v>17203</v>
      </c>
      <c r="J65" s="135">
        <f t="shared" si="11"/>
        <v>34707</v>
      </c>
      <c r="K65" s="102"/>
      <c r="L65" s="102"/>
      <c r="M65" s="102"/>
      <c r="N65" s="121"/>
      <c r="O65" s="121"/>
      <c r="P65" s="156"/>
      <c r="Q65" s="102"/>
    </row>
    <row r="66" spans="1:17" ht="18.75" customHeight="1">
      <c r="A66" s="46" t="s">
        <v>178</v>
      </c>
      <c r="B66" s="82">
        <v>17100</v>
      </c>
      <c r="C66" s="82">
        <v>16515</v>
      </c>
      <c r="D66" s="99">
        <f t="shared" si="9"/>
        <v>33615</v>
      </c>
      <c r="E66" s="82">
        <v>6308</v>
      </c>
      <c r="F66" s="82">
        <v>6163</v>
      </c>
      <c r="G66" s="134">
        <f t="shared" si="10"/>
        <v>12471</v>
      </c>
      <c r="H66" s="82">
        <v>20853</v>
      </c>
      <c r="I66" s="82">
        <v>21480</v>
      </c>
      <c r="J66" s="135">
        <f t="shared" si="11"/>
        <v>42333</v>
      </c>
      <c r="K66" s="102"/>
      <c r="L66" s="102"/>
      <c r="M66" s="102"/>
      <c r="N66" s="121"/>
      <c r="O66" s="121"/>
      <c r="P66" s="156"/>
      <c r="Q66" s="102"/>
    </row>
    <row r="67" spans="1:17" ht="18.75" customHeight="1">
      <c r="A67" s="46" t="s">
        <v>179</v>
      </c>
      <c r="B67" s="82">
        <v>16685</v>
      </c>
      <c r="C67" s="82">
        <v>16441</v>
      </c>
      <c r="D67" s="99">
        <f t="shared" si="9"/>
        <v>33126</v>
      </c>
      <c r="E67" s="82">
        <v>6063</v>
      </c>
      <c r="F67" s="82">
        <v>6043</v>
      </c>
      <c r="G67" s="134">
        <f t="shared" si="10"/>
        <v>12106</v>
      </c>
      <c r="H67" s="82">
        <v>19831</v>
      </c>
      <c r="I67" s="82">
        <v>20881</v>
      </c>
      <c r="J67" s="135">
        <f t="shared" si="11"/>
        <v>40712</v>
      </c>
      <c r="K67" s="102"/>
      <c r="L67" s="102"/>
      <c r="M67" s="102"/>
      <c r="N67" s="121"/>
      <c r="O67" s="121"/>
      <c r="P67" s="156"/>
      <c r="Q67" s="102"/>
    </row>
    <row r="68" spans="1:17" ht="18.75" customHeight="1">
      <c r="A68" s="46" t="s">
        <v>180</v>
      </c>
      <c r="B68" s="82">
        <v>17312</v>
      </c>
      <c r="C68" s="82">
        <v>17445</v>
      </c>
      <c r="D68" s="99">
        <f t="shared" si="9"/>
        <v>34757</v>
      </c>
      <c r="E68" s="82">
        <v>6532</v>
      </c>
      <c r="F68" s="82">
        <v>6456</v>
      </c>
      <c r="G68" s="134">
        <f t="shared" si="10"/>
        <v>12988</v>
      </c>
      <c r="H68" s="82">
        <v>19886</v>
      </c>
      <c r="I68" s="82">
        <v>21454</v>
      </c>
      <c r="J68" s="135">
        <f t="shared" si="11"/>
        <v>41340</v>
      </c>
      <c r="K68" s="102"/>
      <c r="L68" s="102"/>
      <c r="M68" s="102"/>
      <c r="N68" s="121"/>
      <c r="O68" s="121"/>
      <c r="P68" s="156"/>
      <c r="Q68" s="102"/>
    </row>
    <row r="69" spans="1:17" ht="18.75" customHeight="1">
      <c r="A69" s="46" t="s">
        <v>181</v>
      </c>
      <c r="B69" s="82">
        <v>17992</v>
      </c>
      <c r="C69" s="82">
        <v>18371</v>
      </c>
      <c r="D69" s="99">
        <f t="shared" si="9"/>
        <v>36363</v>
      </c>
      <c r="E69" s="82">
        <v>7366</v>
      </c>
      <c r="F69" s="82">
        <v>7242</v>
      </c>
      <c r="G69" s="134">
        <f t="shared" si="10"/>
        <v>14608</v>
      </c>
      <c r="H69" s="82">
        <v>22314</v>
      </c>
      <c r="I69" s="82">
        <v>23775</v>
      </c>
      <c r="J69" s="135">
        <f t="shared" si="11"/>
        <v>46089</v>
      </c>
      <c r="K69" s="102"/>
      <c r="L69" s="102"/>
      <c r="M69" s="102"/>
      <c r="N69" s="121"/>
      <c r="O69" s="121"/>
      <c r="P69" s="156"/>
      <c r="Q69" s="102"/>
    </row>
    <row r="70" spans="1:17" ht="18.75" customHeight="1">
      <c r="A70" s="46" t="s">
        <v>182</v>
      </c>
      <c r="B70" s="82">
        <v>18202</v>
      </c>
      <c r="C70" s="82">
        <v>19060</v>
      </c>
      <c r="D70" s="99">
        <f t="shared" si="9"/>
        <v>37262</v>
      </c>
      <c r="E70" s="82">
        <v>7059</v>
      </c>
      <c r="F70" s="82">
        <v>7304</v>
      </c>
      <c r="G70" s="134">
        <f t="shared" si="10"/>
        <v>14363</v>
      </c>
      <c r="H70" s="82">
        <v>20904</v>
      </c>
      <c r="I70" s="82">
        <v>23260</v>
      </c>
      <c r="J70" s="135">
        <f t="shared" si="11"/>
        <v>44164</v>
      </c>
      <c r="K70" s="102"/>
      <c r="L70" s="102"/>
      <c r="M70" s="102"/>
      <c r="N70" s="121"/>
      <c r="O70" s="121"/>
      <c r="P70" s="156"/>
      <c r="Q70" s="102"/>
    </row>
    <row r="71" spans="1:17" ht="18.75" customHeight="1">
      <c r="A71" s="46" t="s">
        <v>183</v>
      </c>
      <c r="B71" s="82">
        <v>17734</v>
      </c>
      <c r="C71" s="82">
        <v>20328</v>
      </c>
      <c r="D71" s="99">
        <f t="shared" si="9"/>
        <v>38062</v>
      </c>
      <c r="E71" s="82">
        <v>7061</v>
      </c>
      <c r="F71" s="82">
        <v>7905</v>
      </c>
      <c r="G71" s="134">
        <f t="shared" si="10"/>
        <v>14966</v>
      </c>
      <c r="H71" s="82">
        <v>20271</v>
      </c>
      <c r="I71" s="82">
        <v>23335</v>
      </c>
      <c r="J71" s="135">
        <f t="shared" si="11"/>
        <v>43606</v>
      </c>
      <c r="K71" s="102"/>
      <c r="L71" s="102"/>
      <c r="M71" s="102"/>
      <c r="N71" s="121"/>
      <c r="O71" s="121"/>
      <c r="P71" s="156"/>
      <c r="Q71" s="102"/>
    </row>
    <row r="72" spans="1:17" ht="18.75" customHeight="1">
      <c r="A72" s="46" t="s">
        <v>184</v>
      </c>
      <c r="B72" s="82">
        <v>16579</v>
      </c>
      <c r="C72" s="82">
        <v>19901</v>
      </c>
      <c r="D72" s="99">
        <f t="shared" si="9"/>
        <v>36480</v>
      </c>
      <c r="E72" s="82">
        <v>6938</v>
      </c>
      <c r="F72" s="82">
        <v>8178</v>
      </c>
      <c r="G72" s="134">
        <f t="shared" si="10"/>
        <v>15116</v>
      </c>
      <c r="H72" s="82">
        <v>18625</v>
      </c>
      <c r="I72" s="82">
        <v>21948</v>
      </c>
      <c r="J72" s="135">
        <f t="shared" si="11"/>
        <v>40573</v>
      </c>
      <c r="K72" s="102"/>
      <c r="L72" s="102"/>
      <c r="M72" s="102"/>
      <c r="N72" s="121"/>
      <c r="O72" s="121"/>
      <c r="P72" s="156"/>
      <c r="Q72" s="102"/>
    </row>
    <row r="73" spans="1:17" ht="18.75" customHeight="1">
      <c r="A73" s="46" t="s">
        <v>185</v>
      </c>
      <c r="B73" s="82">
        <v>13931</v>
      </c>
      <c r="C73" s="82">
        <v>17146</v>
      </c>
      <c r="D73" s="99">
        <f t="shared" si="9"/>
        <v>31077</v>
      </c>
      <c r="E73" s="82">
        <v>6032</v>
      </c>
      <c r="F73" s="82">
        <v>7308</v>
      </c>
      <c r="G73" s="134">
        <f t="shared" si="10"/>
        <v>13340</v>
      </c>
      <c r="H73" s="82">
        <v>14890</v>
      </c>
      <c r="I73" s="82">
        <v>17797</v>
      </c>
      <c r="J73" s="135">
        <f t="shared" si="11"/>
        <v>32687</v>
      </c>
      <c r="K73" s="102"/>
      <c r="L73" s="102"/>
      <c r="M73" s="102"/>
      <c r="N73" s="121"/>
      <c r="O73" s="121"/>
      <c r="P73" s="156"/>
      <c r="Q73" s="102"/>
    </row>
    <row r="74" spans="1:17" ht="18.75" customHeight="1">
      <c r="A74" s="46" t="s">
        <v>186</v>
      </c>
      <c r="B74" s="82">
        <v>10076</v>
      </c>
      <c r="C74" s="82">
        <v>13049</v>
      </c>
      <c r="D74" s="99">
        <f t="shared" si="9"/>
        <v>23125</v>
      </c>
      <c r="E74" s="82">
        <v>4495</v>
      </c>
      <c r="F74" s="82">
        <v>5876</v>
      </c>
      <c r="G74" s="134">
        <f t="shared" si="10"/>
        <v>10371</v>
      </c>
      <c r="H74" s="82">
        <v>10153</v>
      </c>
      <c r="I74" s="82">
        <v>13035</v>
      </c>
      <c r="J74" s="135">
        <f t="shared" si="11"/>
        <v>23188</v>
      </c>
      <c r="K74" s="102"/>
      <c r="L74" s="102"/>
      <c r="M74" s="102"/>
      <c r="N74" s="121"/>
      <c r="O74" s="121"/>
      <c r="P74" s="156"/>
      <c r="Q74" s="102"/>
    </row>
    <row r="75" spans="1:17" ht="18.75" customHeight="1">
      <c r="A75" s="46" t="s">
        <v>187</v>
      </c>
      <c r="B75" s="82">
        <v>7818</v>
      </c>
      <c r="C75" s="82">
        <v>10433</v>
      </c>
      <c r="D75" s="99">
        <f t="shared" si="9"/>
        <v>18251</v>
      </c>
      <c r="E75" s="82">
        <v>3613</v>
      </c>
      <c r="F75" s="82">
        <v>5138</v>
      </c>
      <c r="G75" s="134">
        <f t="shared" si="10"/>
        <v>8751</v>
      </c>
      <c r="H75" s="82">
        <v>7422</v>
      </c>
      <c r="I75" s="82">
        <v>9874</v>
      </c>
      <c r="J75" s="135">
        <f t="shared" si="11"/>
        <v>17296</v>
      </c>
      <c r="K75" s="102"/>
      <c r="L75" s="102"/>
      <c r="M75" s="102"/>
      <c r="N75" s="121"/>
      <c r="O75" s="121"/>
      <c r="P75" s="156"/>
      <c r="Q75" s="102"/>
    </row>
    <row r="76" spans="1:17" ht="18.75" customHeight="1">
      <c r="A76" s="46" t="s">
        <v>188</v>
      </c>
      <c r="B76" s="82">
        <v>4618</v>
      </c>
      <c r="C76" s="82">
        <v>6444</v>
      </c>
      <c r="D76" s="99">
        <f t="shared" si="9"/>
        <v>11062</v>
      </c>
      <c r="E76" s="82">
        <v>2334</v>
      </c>
      <c r="F76" s="82">
        <v>3472</v>
      </c>
      <c r="G76" s="134">
        <f t="shared" si="10"/>
        <v>5806</v>
      </c>
      <c r="H76" s="82">
        <v>4372</v>
      </c>
      <c r="I76" s="82">
        <v>6099</v>
      </c>
      <c r="J76" s="135">
        <f t="shared" si="11"/>
        <v>10471</v>
      </c>
      <c r="K76" s="102"/>
      <c r="L76" s="102"/>
      <c r="M76" s="102"/>
      <c r="N76" s="121"/>
      <c r="O76" s="121"/>
      <c r="P76" s="156"/>
      <c r="Q76" s="102"/>
    </row>
    <row r="77" spans="1:17" ht="18.75" customHeight="1">
      <c r="A77" s="46" t="s">
        <v>189</v>
      </c>
      <c r="B77" s="82">
        <v>3169</v>
      </c>
      <c r="C77" s="82">
        <v>4968</v>
      </c>
      <c r="D77" s="99">
        <f t="shared" si="9"/>
        <v>8137</v>
      </c>
      <c r="E77" s="82">
        <v>1406</v>
      </c>
      <c r="F77" s="82">
        <v>2498</v>
      </c>
      <c r="G77" s="134">
        <f t="shared" si="10"/>
        <v>3904</v>
      </c>
      <c r="H77" s="82">
        <v>2760</v>
      </c>
      <c r="I77" s="82">
        <v>4361</v>
      </c>
      <c r="J77" s="135">
        <f t="shared" si="11"/>
        <v>7121</v>
      </c>
      <c r="K77" s="102"/>
      <c r="L77" s="102"/>
      <c r="M77" s="102"/>
      <c r="N77" s="121"/>
      <c r="O77" s="121"/>
      <c r="P77" s="156"/>
      <c r="Q77" s="102"/>
    </row>
    <row r="78" spans="1:17" ht="18.75" customHeight="1">
      <c r="A78" s="46" t="s">
        <v>190</v>
      </c>
      <c r="B78" s="82">
        <v>1881</v>
      </c>
      <c r="C78" s="82">
        <v>3249</v>
      </c>
      <c r="D78" s="99">
        <f t="shared" si="9"/>
        <v>5130</v>
      </c>
      <c r="E78" s="82">
        <v>849</v>
      </c>
      <c r="F78" s="82">
        <v>1695</v>
      </c>
      <c r="G78" s="134">
        <f t="shared" si="10"/>
        <v>2544</v>
      </c>
      <c r="H78" s="82">
        <v>1475</v>
      </c>
      <c r="I78" s="82">
        <v>2580</v>
      </c>
      <c r="J78" s="135">
        <f t="shared" si="11"/>
        <v>4055</v>
      </c>
      <c r="K78" s="102"/>
      <c r="L78" s="102"/>
      <c r="M78" s="102"/>
      <c r="N78" s="121"/>
      <c r="O78" s="121"/>
      <c r="P78" s="156"/>
      <c r="Q78" s="102"/>
    </row>
    <row r="79" spans="1:17" ht="18.75" customHeight="1">
      <c r="A79" s="46" t="s">
        <v>191</v>
      </c>
      <c r="B79" s="82">
        <v>693</v>
      </c>
      <c r="C79" s="82">
        <v>1372</v>
      </c>
      <c r="D79" s="99">
        <f t="shared" si="9"/>
        <v>2065</v>
      </c>
      <c r="E79" s="82">
        <v>330</v>
      </c>
      <c r="F79" s="82">
        <v>787</v>
      </c>
      <c r="G79" s="134">
        <f t="shared" si="10"/>
        <v>1117</v>
      </c>
      <c r="H79" s="82">
        <v>566</v>
      </c>
      <c r="I79" s="82">
        <v>1132</v>
      </c>
      <c r="J79" s="135">
        <f t="shared" si="11"/>
        <v>1698</v>
      </c>
      <c r="K79" s="102"/>
      <c r="L79" s="102"/>
      <c r="M79" s="102"/>
      <c r="N79" s="121"/>
      <c r="O79" s="121"/>
      <c r="P79" s="156"/>
      <c r="Q79" s="102"/>
    </row>
    <row r="80" spans="1:17" ht="18.75" customHeight="1">
      <c r="A80" s="46" t="s">
        <v>192</v>
      </c>
      <c r="B80" s="82">
        <v>196</v>
      </c>
      <c r="C80" s="82">
        <v>417</v>
      </c>
      <c r="D80" s="99">
        <f t="shared" si="9"/>
        <v>613</v>
      </c>
      <c r="E80" s="82">
        <v>102</v>
      </c>
      <c r="F80" s="82">
        <v>240</v>
      </c>
      <c r="G80" s="134">
        <f t="shared" si="10"/>
        <v>342</v>
      </c>
      <c r="H80" s="82">
        <v>214</v>
      </c>
      <c r="I80" s="82">
        <v>367</v>
      </c>
      <c r="J80" s="135">
        <f t="shared" si="11"/>
        <v>581</v>
      </c>
      <c r="K80" s="102"/>
      <c r="L80" s="102"/>
      <c r="M80" s="102"/>
      <c r="N80" s="121"/>
      <c r="O80" s="121"/>
      <c r="P80" s="156"/>
      <c r="Q80" s="102"/>
    </row>
    <row r="81" spans="1:17" ht="18.75" customHeight="1">
      <c r="A81" s="46" t="s">
        <v>193</v>
      </c>
      <c r="B81" s="82">
        <v>93</v>
      </c>
      <c r="C81" s="82">
        <v>119</v>
      </c>
      <c r="D81" s="99">
        <f t="shared" si="9"/>
        <v>212</v>
      </c>
      <c r="E81" s="82">
        <v>46</v>
      </c>
      <c r="F81" s="82">
        <v>68</v>
      </c>
      <c r="G81" s="134">
        <f t="shared" si="10"/>
        <v>114</v>
      </c>
      <c r="H81" s="82">
        <v>182</v>
      </c>
      <c r="I81" s="82">
        <v>169</v>
      </c>
      <c r="J81" s="135">
        <f t="shared" si="11"/>
        <v>351</v>
      </c>
      <c r="K81" s="102"/>
      <c r="L81" s="102"/>
      <c r="M81" s="102"/>
      <c r="N81" s="121"/>
      <c r="O81" s="121"/>
      <c r="P81" s="156"/>
      <c r="Q81" s="102"/>
    </row>
    <row r="82" spans="1:17" ht="18.75" customHeight="1">
      <c r="A82" s="46" t="s">
        <v>194</v>
      </c>
      <c r="B82" s="82">
        <f t="shared" ref="B82:J82" si="12">SUM(B60:B81)</f>
        <v>230277</v>
      </c>
      <c r="C82" s="82">
        <f t="shared" si="12"/>
        <v>248425</v>
      </c>
      <c r="D82" s="119">
        <f t="shared" si="12"/>
        <v>478702</v>
      </c>
      <c r="E82" s="82">
        <f>SUM(E60:E81)</f>
        <v>89847</v>
      </c>
      <c r="F82" s="82">
        <f t="shared" si="12"/>
        <v>98535</v>
      </c>
      <c r="G82" s="134">
        <f t="shared" si="12"/>
        <v>188382</v>
      </c>
      <c r="H82" s="82">
        <f t="shared" si="12"/>
        <v>265598</v>
      </c>
      <c r="I82" s="82">
        <f t="shared" si="12"/>
        <v>289082</v>
      </c>
      <c r="J82" s="134">
        <f t="shared" si="12"/>
        <v>554680</v>
      </c>
      <c r="K82" s="102"/>
      <c r="L82" s="102"/>
    </row>
    <row r="83" spans="1:17" s="10" customFormat="1" ht="23.25" customHeight="1">
      <c r="A83" s="38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7" s="10" customFormat="1" ht="21">
      <c r="A84" s="38" t="s">
        <v>115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0866141732283472" right="0.70866141732283472" top="0.62" bottom="0.5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4"/>
  <sheetViews>
    <sheetView zoomScale="90" zoomScaleNormal="90" workbookViewId="0">
      <selection activeCell="L1" sqref="L1"/>
    </sheetView>
  </sheetViews>
  <sheetFormatPr defaultRowHeight="18.75" customHeight="1"/>
  <cols>
    <col min="1" max="10" width="13.88671875" style="86" customWidth="1"/>
    <col min="11" max="11" width="9.109375" style="86"/>
    <col min="12" max="12" width="10.6640625" style="86" bestFit="1" customWidth="1"/>
    <col min="13" max="256" width="9.109375" style="86"/>
    <col min="257" max="266" width="13.88671875" style="86" customWidth="1"/>
    <col min="267" max="267" width="9.109375" style="86"/>
    <col min="268" max="268" width="10.6640625" style="86" bestFit="1" customWidth="1"/>
    <col min="269" max="512" width="9.109375" style="86"/>
    <col min="513" max="522" width="13.88671875" style="86" customWidth="1"/>
    <col min="523" max="523" width="9.109375" style="86"/>
    <col min="524" max="524" width="10.6640625" style="86" bestFit="1" customWidth="1"/>
    <col min="525" max="768" width="9.109375" style="86"/>
    <col min="769" max="778" width="13.88671875" style="86" customWidth="1"/>
    <col min="779" max="779" width="9.109375" style="86"/>
    <col min="780" max="780" width="10.6640625" style="86" bestFit="1" customWidth="1"/>
    <col min="781" max="1024" width="9.109375" style="86"/>
    <col min="1025" max="1034" width="13.88671875" style="86" customWidth="1"/>
    <col min="1035" max="1035" width="9.109375" style="86"/>
    <col min="1036" max="1036" width="10.6640625" style="86" bestFit="1" customWidth="1"/>
    <col min="1037" max="1280" width="9.109375" style="86"/>
    <col min="1281" max="1290" width="13.88671875" style="86" customWidth="1"/>
    <col min="1291" max="1291" width="9.109375" style="86"/>
    <col min="1292" max="1292" width="10.6640625" style="86" bestFit="1" customWidth="1"/>
    <col min="1293" max="1536" width="9.109375" style="86"/>
    <col min="1537" max="1546" width="13.88671875" style="86" customWidth="1"/>
    <col min="1547" max="1547" width="9.109375" style="86"/>
    <col min="1548" max="1548" width="10.6640625" style="86" bestFit="1" customWidth="1"/>
    <col min="1549" max="1792" width="9.109375" style="86"/>
    <col min="1793" max="1802" width="13.88671875" style="86" customWidth="1"/>
    <col min="1803" max="1803" width="9.109375" style="86"/>
    <col min="1804" max="1804" width="10.6640625" style="86" bestFit="1" customWidth="1"/>
    <col min="1805" max="2048" width="9.109375" style="86"/>
    <col min="2049" max="2058" width="13.88671875" style="86" customWidth="1"/>
    <col min="2059" max="2059" width="9.109375" style="86"/>
    <col min="2060" max="2060" width="10.6640625" style="86" bestFit="1" customWidth="1"/>
    <col min="2061" max="2304" width="9.109375" style="86"/>
    <col min="2305" max="2314" width="13.88671875" style="86" customWidth="1"/>
    <col min="2315" max="2315" width="9.109375" style="86"/>
    <col min="2316" max="2316" width="10.6640625" style="86" bestFit="1" customWidth="1"/>
    <col min="2317" max="2560" width="9.109375" style="86"/>
    <col min="2561" max="2570" width="13.88671875" style="86" customWidth="1"/>
    <col min="2571" max="2571" width="9.109375" style="86"/>
    <col min="2572" max="2572" width="10.6640625" style="86" bestFit="1" customWidth="1"/>
    <col min="2573" max="2816" width="9.109375" style="86"/>
    <col min="2817" max="2826" width="13.88671875" style="86" customWidth="1"/>
    <col min="2827" max="2827" width="9.109375" style="86"/>
    <col min="2828" max="2828" width="10.6640625" style="86" bestFit="1" customWidth="1"/>
    <col min="2829" max="3072" width="9.109375" style="86"/>
    <col min="3073" max="3082" width="13.88671875" style="86" customWidth="1"/>
    <col min="3083" max="3083" width="9.109375" style="86"/>
    <col min="3084" max="3084" width="10.6640625" style="86" bestFit="1" customWidth="1"/>
    <col min="3085" max="3328" width="9.109375" style="86"/>
    <col min="3329" max="3338" width="13.88671875" style="86" customWidth="1"/>
    <col min="3339" max="3339" width="9.109375" style="86"/>
    <col min="3340" max="3340" width="10.6640625" style="86" bestFit="1" customWidth="1"/>
    <col min="3341" max="3584" width="9.109375" style="86"/>
    <col min="3585" max="3594" width="13.88671875" style="86" customWidth="1"/>
    <col min="3595" max="3595" width="9.109375" style="86"/>
    <col min="3596" max="3596" width="10.6640625" style="86" bestFit="1" customWidth="1"/>
    <col min="3597" max="3840" width="9.109375" style="86"/>
    <col min="3841" max="3850" width="13.88671875" style="86" customWidth="1"/>
    <col min="3851" max="3851" width="9.109375" style="86"/>
    <col min="3852" max="3852" width="10.6640625" style="86" bestFit="1" customWidth="1"/>
    <col min="3853" max="4096" width="9.109375" style="86"/>
    <col min="4097" max="4106" width="13.88671875" style="86" customWidth="1"/>
    <col min="4107" max="4107" width="9.109375" style="86"/>
    <col min="4108" max="4108" width="10.6640625" style="86" bestFit="1" customWidth="1"/>
    <col min="4109" max="4352" width="9.109375" style="86"/>
    <col min="4353" max="4362" width="13.88671875" style="86" customWidth="1"/>
    <col min="4363" max="4363" width="9.109375" style="86"/>
    <col min="4364" max="4364" width="10.6640625" style="86" bestFit="1" customWidth="1"/>
    <col min="4365" max="4608" width="9.109375" style="86"/>
    <col min="4609" max="4618" width="13.88671875" style="86" customWidth="1"/>
    <col min="4619" max="4619" width="9.109375" style="86"/>
    <col min="4620" max="4620" width="10.6640625" style="86" bestFit="1" customWidth="1"/>
    <col min="4621" max="4864" width="9.109375" style="86"/>
    <col min="4865" max="4874" width="13.88671875" style="86" customWidth="1"/>
    <col min="4875" max="4875" width="9.109375" style="86"/>
    <col min="4876" max="4876" width="10.6640625" style="86" bestFit="1" customWidth="1"/>
    <col min="4877" max="5120" width="9.109375" style="86"/>
    <col min="5121" max="5130" width="13.88671875" style="86" customWidth="1"/>
    <col min="5131" max="5131" width="9.109375" style="86"/>
    <col min="5132" max="5132" width="10.6640625" style="86" bestFit="1" customWidth="1"/>
    <col min="5133" max="5376" width="9.109375" style="86"/>
    <col min="5377" max="5386" width="13.88671875" style="86" customWidth="1"/>
    <col min="5387" max="5387" width="9.109375" style="86"/>
    <col min="5388" max="5388" width="10.6640625" style="86" bestFit="1" customWidth="1"/>
    <col min="5389" max="5632" width="9.109375" style="86"/>
    <col min="5633" max="5642" width="13.88671875" style="86" customWidth="1"/>
    <col min="5643" max="5643" width="9.109375" style="86"/>
    <col min="5644" max="5644" width="10.6640625" style="86" bestFit="1" customWidth="1"/>
    <col min="5645" max="5888" width="9.109375" style="86"/>
    <col min="5889" max="5898" width="13.88671875" style="86" customWidth="1"/>
    <col min="5899" max="5899" width="9.109375" style="86"/>
    <col min="5900" max="5900" width="10.6640625" style="86" bestFit="1" customWidth="1"/>
    <col min="5901" max="6144" width="9.109375" style="86"/>
    <col min="6145" max="6154" width="13.88671875" style="86" customWidth="1"/>
    <col min="6155" max="6155" width="9.109375" style="86"/>
    <col min="6156" max="6156" width="10.6640625" style="86" bestFit="1" customWidth="1"/>
    <col min="6157" max="6400" width="9.109375" style="86"/>
    <col min="6401" max="6410" width="13.88671875" style="86" customWidth="1"/>
    <col min="6411" max="6411" width="9.109375" style="86"/>
    <col min="6412" max="6412" width="10.6640625" style="86" bestFit="1" customWidth="1"/>
    <col min="6413" max="6656" width="9.109375" style="86"/>
    <col min="6657" max="6666" width="13.88671875" style="86" customWidth="1"/>
    <col min="6667" max="6667" width="9.109375" style="86"/>
    <col min="6668" max="6668" width="10.6640625" style="86" bestFit="1" customWidth="1"/>
    <col min="6669" max="6912" width="9.109375" style="86"/>
    <col min="6913" max="6922" width="13.88671875" style="86" customWidth="1"/>
    <col min="6923" max="6923" width="9.109375" style="86"/>
    <col min="6924" max="6924" width="10.6640625" style="86" bestFit="1" customWidth="1"/>
    <col min="6925" max="7168" width="9.109375" style="86"/>
    <col min="7169" max="7178" width="13.88671875" style="86" customWidth="1"/>
    <col min="7179" max="7179" width="9.109375" style="86"/>
    <col min="7180" max="7180" width="10.6640625" style="86" bestFit="1" customWidth="1"/>
    <col min="7181" max="7424" width="9.109375" style="86"/>
    <col min="7425" max="7434" width="13.88671875" style="86" customWidth="1"/>
    <col min="7435" max="7435" width="9.109375" style="86"/>
    <col min="7436" max="7436" width="10.6640625" style="86" bestFit="1" customWidth="1"/>
    <col min="7437" max="7680" width="9.109375" style="86"/>
    <col min="7681" max="7690" width="13.88671875" style="86" customWidth="1"/>
    <col min="7691" max="7691" width="9.109375" style="86"/>
    <col min="7692" max="7692" width="10.6640625" style="86" bestFit="1" customWidth="1"/>
    <col min="7693" max="7936" width="9.109375" style="86"/>
    <col min="7937" max="7946" width="13.88671875" style="86" customWidth="1"/>
    <col min="7947" max="7947" width="9.109375" style="86"/>
    <col min="7948" max="7948" width="10.6640625" style="86" bestFit="1" customWidth="1"/>
    <col min="7949" max="8192" width="9.109375" style="86"/>
    <col min="8193" max="8202" width="13.88671875" style="86" customWidth="1"/>
    <col min="8203" max="8203" width="9.109375" style="86"/>
    <col min="8204" max="8204" width="10.6640625" style="86" bestFit="1" customWidth="1"/>
    <col min="8205" max="8448" width="9.109375" style="86"/>
    <col min="8449" max="8458" width="13.88671875" style="86" customWidth="1"/>
    <col min="8459" max="8459" width="9.109375" style="86"/>
    <col min="8460" max="8460" width="10.6640625" style="86" bestFit="1" customWidth="1"/>
    <col min="8461" max="8704" width="9.109375" style="86"/>
    <col min="8705" max="8714" width="13.88671875" style="86" customWidth="1"/>
    <col min="8715" max="8715" width="9.109375" style="86"/>
    <col min="8716" max="8716" width="10.6640625" style="86" bestFit="1" customWidth="1"/>
    <col min="8717" max="8960" width="9.109375" style="86"/>
    <col min="8961" max="8970" width="13.88671875" style="86" customWidth="1"/>
    <col min="8971" max="8971" width="9.109375" style="86"/>
    <col min="8972" max="8972" width="10.6640625" style="86" bestFit="1" customWidth="1"/>
    <col min="8973" max="9216" width="9.109375" style="86"/>
    <col min="9217" max="9226" width="13.88671875" style="86" customWidth="1"/>
    <col min="9227" max="9227" width="9.109375" style="86"/>
    <col min="9228" max="9228" width="10.6640625" style="86" bestFit="1" customWidth="1"/>
    <col min="9229" max="9472" width="9.109375" style="86"/>
    <col min="9473" max="9482" width="13.88671875" style="86" customWidth="1"/>
    <col min="9483" max="9483" width="9.109375" style="86"/>
    <col min="9484" max="9484" width="10.6640625" style="86" bestFit="1" customWidth="1"/>
    <col min="9485" max="9728" width="9.109375" style="86"/>
    <col min="9729" max="9738" width="13.88671875" style="86" customWidth="1"/>
    <col min="9739" max="9739" width="9.109375" style="86"/>
    <col min="9740" max="9740" width="10.6640625" style="86" bestFit="1" customWidth="1"/>
    <col min="9741" max="9984" width="9.109375" style="86"/>
    <col min="9985" max="9994" width="13.88671875" style="86" customWidth="1"/>
    <col min="9995" max="9995" width="9.109375" style="86"/>
    <col min="9996" max="9996" width="10.6640625" style="86" bestFit="1" customWidth="1"/>
    <col min="9997" max="10240" width="9.109375" style="86"/>
    <col min="10241" max="10250" width="13.88671875" style="86" customWidth="1"/>
    <col min="10251" max="10251" width="9.109375" style="86"/>
    <col min="10252" max="10252" width="10.6640625" style="86" bestFit="1" customWidth="1"/>
    <col min="10253" max="10496" width="9.109375" style="86"/>
    <col min="10497" max="10506" width="13.88671875" style="86" customWidth="1"/>
    <col min="10507" max="10507" width="9.109375" style="86"/>
    <col min="10508" max="10508" width="10.6640625" style="86" bestFit="1" customWidth="1"/>
    <col min="10509" max="10752" width="9.109375" style="86"/>
    <col min="10753" max="10762" width="13.88671875" style="86" customWidth="1"/>
    <col min="10763" max="10763" width="9.109375" style="86"/>
    <col min="10764" max="10764" width="10.6640625" style="86" bestFit="1" customWidth="1"/>
    <col min="10765" max="11008" width="9.109375" style="86"/>
    <col min="11009" max="11018" width="13.88671875" style="86" customWidth="1"/>
    <col min="11019" max="11019" width="9.109375" style="86"/>
    <col min="11020" max="11020" width="10.6640625" style="86" bestFit="1" customWidth="1"/>
    <col min="11021" max="11264" width="9.109375" style="86"/>
    <col min="11265" max="11274" width="13.88671875" style="86" customWidth="1"/>
    <col min="11275" max="11275" width="9.109375" style="86"/>
    <col min="11276" max="11276" width="10.6640625" style="86" bestFit="1" customWidth="1"/>
    <col min="11277" max="11520" width="9.109375" style="86"/>
    <col min="11521" max="11530" width="13.88671875" style="86" customWidth="1"/>
    <col min="11531" max="11531" width="9.109375" style="86"/>
    <col min="11532" max="11532" width="10.6640625" style="86" bestFit="1" customWidth="1"/>
    <col min="11533" max="11776" width="9.109375" style="86"/>
    <col min="11777" max="11786" width="13.88671875" style="86" customWidth="1"/>
    <col min="11787" max="11787" width="9.109375" style="86"/>
    <col min="11788" max="11788" width="10.6640625" style="86" bestFit="1" customWidth="1"/>
    <col min="11789" max="12032" width="9.109375" style="86"/>
    <col min="12033" max="12042" width="13.88671875" style="86" customWidth="1"/>
    <col min="12043" max="12043" width="9.109375" style="86"/>
    <col min="12044" max="12044" width="10.6640625" style="86" bestFit="1" customWidth="1"/>
    <col min="12045" max="12288" width="9.109375" style="86"/>
    <col min="12289" max="12298" width="13.88671875" style="86" customWidth="1"/>
    <col min="12299" max="12299" width="9.109375" style="86"/>
    <col min="12300" max="12300" width="10.6640625" style="86" bestFit="1" customWidth="1"/>
    <col min="12301" max="12544" width="9.109375" style="86"/>
    <col min="12545" max="12554" width="13.88671875" style="86" customWidth="1"/>
    <col min="12555" max="12555" width="9.109375" style="86"/>
    <col min="12556" max="12556" width="10.6640625" style="86" bestFit="1" customWidth="1"/>
    <col min="12557" max="12800" width="9.109375" style="86"/>
    <col min="12801" max="12810" width="13.88671875" style="86" customWidth="1"/>
    <col min="12811" max="12811" width="9.109375" style="86"/>
    <col min="12812" max="12812" width="10.6640625" style="86" bestFit="1" customWidth="1"/>
    <col min="12813" max="13056" width="9.109375" style="86"/>
    <col min="13057" max="13066" width="13.88671875" style="86" customWidth="1"/>
    <col min="13067" max="13067" width="9.109375" style="86"/>
    <col min="13068" max="13068" width="10.6640625" style="86" bestFit="1" customWidth="1"/>
    <col min="13069" max="13312" width="9.109375" style="86"/>
    <col min="13313" max="13322" width="13.88671875" style="86" customWidth="1"/>
    <col min="13323" max="13323" width="9.109375" style="86"/>
    <col min="13324" max="13324" width="10.6640625" style="86" bestFit="1" customWidth="1"/>
    <col min="13325" max="13568" width="9.109375" style="86"/>
    <col min="13569" max="13578" width="13.88671875" style="86" customWidth="1"/>
    <col min="13579" max="13579" width="9.109375" style="86"/>
    <col min="13580" max="13580" width="10.6640625" style="86" bestFit="1" customWidth="1"/>
    <col min="13581" max="13824" width="9.109375" style="86"/>
    <col min="13825" max="13834" width="13.88671875" style="86" customWidth="1"/>
    <col min="13835" max="13835" width="9.109375" style="86"/>
    <col min="13836" max="13836" width="10.6640625" style="86" bestFit="1" customWidth="1"/>
    <col min="13837" max="14080" width="9.109375" style="86"/>
    <col min="14081" max="14090" width="13.88671875" style="86" customWidth="1"/>
    <col min="14091" max="14091" width="9.109375" style="86"/>
    <col min="14092" max="14092" width="10.6640625" style="86" bestFit="1" customWidth="1"/>
    <col min="14093" max="14336" width="9.109375" style="86"/>
    <col min="14337" max="14346" width="13.88671875" style="86" customWidth="1"/>
    <col min="14347" max="14347" width="9.109375" style="86"/>
    <col min="14348" max="14348" width="10.6640625" style="86" bestFit="1" customWidth="1"/>
    <col min="14349" max="14592" width="9.109375" style="86"/>
    <col min="14593" max="14602" width="13.88671875" style="86" customWidth="1"/>
    <col min="14603" max="14603" width="9.109375" style="86"/>
    <col min="14604" max="14604" width="10.6640625" style="86" bestFit="1" customWidth="1"/>
    <col min="14605" max="14848" width="9.109375" style="86"/>
    <col min="14849" max="14858" width="13.88671875" style="86" customWidth="1"/>
    <col min="14859" max="14859" width="9.109375" style="86"/>
    <col min="14860" max="14860" width="10.6640625" style="86" bestFit="1" customWidth="1"/>
    <col min="14861" max="15104" width="9.109375" style="86"/>
    <col min="15105" max="15114" width="13.88671875" style="86" customWidth="1"/>
    <col min="15115" max="15115" width="9.109375" style="86"/>
    <col min="15116" max="15116" width="10.6640625" style="86" bestFit="1" customWidth="1"/>
    <col min="15117" max="15360" width="9.109375" style="86"/>
    <col min="15361" max="15370" width="13.88671875" style="86" customWidth="1"/>
    <col min="15371" max="15371" width="9.109375" style="86"/>
    <col min="15372" max="15372" width="10.6640625" style="86" bestFit="1" customWidth="1"/>
    <col min="15373" max="15616" width="9.109375" style="86"/>
    <col min="15617" max="15626" width="13.88671875" style="86" customWidth="1"/>
    <col min="15627" max="15627" width="9.109375" style="86"/>
    <col min="15628" max="15628" width="10.6640625" style="86" bestFit="1" customWidth="1"/>
    <col min="15629" max="15872" width="9.109375" style="86"/>
    <col min="15873" max="15882" width="13.88671875" style="86" customWidth="1"/>
    <col min="15883" max="15883" width="9.109375" style="86"/>
    <col min="15884" max="15884" width="10.6640625" style="86" bestFit="1" customWidth="1"/>
    <col min="15885" max="16128" width="9.109375" style="86"/>
    <col min="16129" max="16138" width="13.88671875" style="86" customWidth="1"/>
    <col min="16139" max="16139" width="9.109375" style="86"/>
    <col min="16140" max="16140" width="10.6640625" style="86" bestFit="1" customWidth="1"/>
    <col min="16141" max="16384" width="9.109375" style="86"/>
  </cols>
  <sheetData>
    <row r="1" spans="1:17" s="13" customFormat="1" ht="22.5" customHeight="1">
      <c r="A1" s="13" t="s">
        <v>245</v>
      </c>
    </row>
    <row r="2" spans="1:17" ht="18.75" customHeight="1">
      <c r="B2" s="87"/>
      <c r="C2" s="88" t="s">
        <v>212</v>
      </c>
      <c r="D2" s="89"/>
      <c r="E2" s="90"/>
      <c r="F2" s="163" t="s">
        <v>16</v>
      </c>
      <c r="G2" s="92"/>
      <c r="H2" s="93"/>
      <c r="I2" s="164" t="s">
        <v>35</v>
      </c>
      <c r="J2" s="95"/>
    </row>
    <row r="3" spans="1:17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148">
        <f>E4+H4+B32+E32+H32+B60+E60+H60</f>
        <v>27645</v>
      </c>
      <c r="C4" s="148">
        <f>F4+I4+C32+F32+I32+C60+F60+I60</f>
        <v>25907</v>
      </c>
      <c r="D4" s="148">
        <f>G4+J4+D32+G32+J32+D60+G60+J60</f>
        <v>53552</v>
      </c>
      <c r="E4" s="82">
        <v>3142</v>
      </c>
      <c r="F4" s="82">
        <v>2961</v>
      </c>
      <c r="G4" s="100">
        <f>E4+F4</f>
        <v>6103</v>
      </c>
      <c r="H4" s="82">
        <v>2304</v>
      </c>
      <c r="I4" s="82">
        <v>2175</v>
      </c>
      <c r="J4" s="101">
        <f>H4+I4</f>
        <v>4479</v>
      </c>
      <c r="K4" s="102"/>
      <c r="L4" s="165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148">
        <f t="shared" ref="B5:D20" si="0">E5+H5+B33+E33+H33+B61+E61+H61</f>
        <v>126887</v>
      </c>
      <c r="C5" s="148">
        <f t="shared" si="0"/>
        <v>119320</v>
      </c>
      <c r="D5" s="148">
        <f t="shared" si="0"/>
        <v>246207</v>
      </c>
      <c r="E5" s="82">
        <v>14388</v>
      </c>
      <c r="F5" s="82">
        <v>13551</v>
      </c>
      <c r="G5" s="100">
        <f t="shared" ref="G5:G25" si="1">E5+F5</f>
        <v>27939</v>
      </c>
      <c r="H5" s="82">
        <v>10252</v>
      </c>
      <c r="I5" s="82">
        <v>9746</v>
      </c>
      <c r="J5" s="101">
        <f t="shared" ref="J5:J25" si="2">H5+I5</f>
        <v>19998</v>
      </c>
      <c r="K5" s="102"/>
      <c r="L5" s="165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148">
        <f t="shared" si="0"/>
        <v>183766</v>
      </c>
      <c r="C6" s="148">
        <f t="shared" si="0"/>
        <v>173746</v>
      </c>
      <c r="D6" s="148">
        <f t="shared" si="0"/>
        <v>357512</v>
      </c>
      <c r="E6" s="82">
        <v>20615</v>
      </c>
      <c r="F6" s="82">
        <v>19736</v>
      </c>
      <c r="G6" s="100">
        <f t="shared" si="1"/>
        <v>40351</v>
      </c>
      <c r="H6" s="82">
        <v>14460</v>
      </c>
      <c r="I6" s="82">
        <v>13486</v>
      </c>
      <c r="J6" s="101">
        <f t="shared" si="2"/>
        <v>27946</v>
      </c>
      <c r="K6" s="102"/>
      <c r="L6" s="165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148">
        <f t="shared" si="0"/>
        <v>195744</v>
      </c>
      <c r="C7" s="148">
        <f t="shared" si="0"/>
        <v>185448</v>
      </c>
      <c r="D7" s="148">
        <f t="shared" si="0"/>
        <v>381192</v>
      </c>
      <c r="E7" s="82">
        <v>22611</v>
      </c>
      <c r="F7" s="82">
        <v>21153</v>
      </c>
      <c r="G7" s="100">
        <f t="shared" si="1"/>
        <v>43764</v>
      </c>
      <c r="H7" s="82">
        <v>15284</v>
      </c>
      <c r="I7" s="82">
        <v>14581</v>
      </c>
      <c r="J7" s="101">
        <f t="shared" si="2"/>
        <v>29865</v>
      </c>
      <c r="K7" s="102"/>
      <c r="L7" s="165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148">
        <f t="shared" si="0"/>
        <v>193302</v>
      </c>
      <c r="C8" s="148">
        <f t="shared" si="0"/>
        <v>185819</v>
      </c>
      <c r="D8" s="148">
        <f t="shared" si="0"/>
        <v>379121</v>
      </c>
      <c r="E8" s="82">
        <v>22519</v>
      </c>
      <c r="F8" s="82">
        <v>21698</v>
      </c>
      <c r="G8" s="100">
        <f t="shared" si="1"/>
        <v>44217</v>
      </c>
      <c r="H8" s="82">
        <v>15287</v>
      </c>
      <c r="I8" s="82">
        <v>14524</v>
      </c>
      <c r="J8" s="101">
        <f t="shared" si="2"/>
        <v>29811</v>
      </c>
      <c r="K8" s="102"/>
      <c r="L8" s="165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148">
        <f t="shared" si="0"/>
        <v>210928</v>
      </c>
      <c r="C9" s="148">
        <f t="shared" si="0"/>
        <v>192293</v>
      </c>
      <c r="D9" s="148">
        <f t="shared" si="0"/>
        <v>403221</v>
      </c>
      <c r="E9" s="82">
        <v>23433</v>
      </c>
      <c r="F9" s="82">
        <v>22254</v>
      </c>
      <c r="G9" s="100">
        <f t="shared" si="1"/>
        <v>45687</v>
      </c>
      <c r="H9" s="82">
        <v>19805</v>
      </c>
      <c r="I9" s="82">
        <v>15448</v>
      </c>
      <c r="J9" s="101">
        <f t="shared" si="2"/>
        <v>35253</v>
      </c>
      <c r="K9" s="102"/>
      <c r="L9" s="165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148">
        <f t="shared" si="0"/>
        <v>232187</v>
      </c>
      <c r="C10" s="148">
        <f t="shared" si="0"/>
        <v>228266</v>
      </c>
      <c r="D10" s="148">
        <f t="shared" si="0"/>
        <v>460453</v>
      </c>
      <c r="E10" s="82">
        <v>26706</v>
      </c>
      <c r="F10" s="82">
        <v>25712</v>
      </c>
      <c r="G10" s="100">
        <f t="shared" si="1"/>
        <v>52418</v>
      </c>
      <c r="H10" s="82">
        <v>19233</v>
      </c>
      <c r="I10" s="82">
        <v>17774</v>
      </c>
      <c r="J10" s="101">
        <f t="shared" si="2"/>
        <v>37007</v>
      </c>
      <c r="K10" s="102"/>
      <c r="L10" s="165"/>
      <c r="M10" s="156"/>
      <c r="N10" s="121"/>
      <c r="O10" s="121"/>
      <c r="P10" s="156"/>
      <c r="Q10" s="102"/>
    </row>
    <row r="11" spans="1:17" ht="18.75" customHeight="1">
      <c r="A11" s="46" t="s">
        <v>179</v>
      </c>
      <c r="B11" s="148">
        <f t="shared" si="0"/>
        <v>227664</v>
      </c>
      <c r="C11" s="148">
        <f t="shared" si="0"/>
        <v>229945</v>
      </c>
      <c r="D11" s="148">
        <f t="shared" si="0"/>
        <v>457609</v>
      </c>
      <c r="E11" s="82">
        <v>26422</v>
      </c>
      <c r="F11" s="82">
        <v>25629</v>
      </c>
      <c r="G11" s="100">
        <f t="shared" si="1"/>
        <v>52051</v>
      </c>
      <c r="H11" s="82">
        <v>18398</v>
      </c>
      <c r="I11" s="82">
        <v>17712</v>
      </c>
      <c r="J11" s="101">
        <f t="shared" si="2"/>
        <v>36110</v>
      </c>
      <c r="K11" s="102"/>
      <c r="L11" s="165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148">
        <f t="shared" si="0"/>
        <v>235297</v>
      </c>
      <c r="C12" s="148">
        <f t="shared" si="0"/>
        <v>243671</v>
      </c>
      <c r="D12" s="148">
        <f t="shared" si="0"/>
        <v>478968</v>
      </c>
      <c r="E12" s="82">
        <v>27469</v>
      </c>
      <c r="F12" s="82">
        <v>26793</v>
      </c>
      <c r="G12" s="100">
        <f t="shared" si="1"/>
        <v>54262</v>
      </c>
      <c r="H12" s="82">
        <v>18250</v>
      </c>
      <c r="I12" s="82">
        <v>18155</v>
      </c>
      <c r="J12" s="101">
        <f t="shared" si="2"/>
        <v>36405</v>
      </c>
      <c r="K12" s="102"/>
      <c r="L12" s="165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148">
        <f t="shared" si="0"/>
        <v>256991</v>
      </c>
      <c r="C13" s="148">
        <f t="shared" si="0"/>
        <v>263809</v>
      </c>
      <c r="D13" s="148">
        <f t="shared" si="0"/>
        <v>520800</v>
      </c>
      <c r="E13" s="82">
        <v>29247</v>
      </c>
      <c r="F13" s="82">
        <v>28515</v>
      </c>
      <c r="G13" s="100">
        <f t="shared" si="1"/>
        <v>57762</v>
      </c>
      <c r="H13" s="82">
        <v>19577</v>
      </c>
      <c r="I13" s="82">
        <v>19586</v>
      </c>
      <c r="J13" s="101">
        <f t="shared" si="2"/>
        <v>39163</v>
      </c>
      <c r="K13" s="102"/>
      <c r="L13" s="165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148">
        <f t="shared" si="0"/>
        <v>239577</v>
      </c>
      <c r="C14" s="148">
        <f t="shared" si="0"/>
        <v>255560</v>
      </c>
      <c r="D14" s="148">
        <f t="shared" si="0"/>
        <v>495137</v>
      </c>
      <c r="E14" s="82">
        <v>26787</v>
      </c>
      <c r="F14" s="82">
        <v>28168</v>
      </c>
      <c r="G14" s="100">
        <f t="shared" si="1"/>
        <v>54955</v>
      </c>
      <c r="H14" s="82">
        <v>18869</v>
      </c>
      <c r="I14" s="82">
        <v>19491</v>
      </c>
      <c r="J14" s="101">
        <f t="shared" si="2"/>
        <v>38360</v>
      </c>
      <c r="K14" s="102"/>
      <c r="L14" s="165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148">
        <f t="shared" si="0"/>
        <v>228987</v>
      </c>
      <c r="C15" s="148">
        <f t="shared" si="0"/>
        <v>252524</v>
      </c>
      <c r="D15" s="148">
        <f t="shared" si="0"/>
        <v>481511</v>
      </c>
      <c r="E15" s="82">
        <v>26703</v>
      </c>
      <c r="F15" s="82">
        <v>28968</v>
      </c>
      <c r="G15" s="100">
        <f t="shared" si="1"/>
        <v>55671</v>
      </c>
      <c r="H15" s="82">
        <v>17885</v>
      </c>
      <c r="I15" s="82">
        <v>19149</v>
      </c>
      <c r="J15" s="101">
        <f t="shared" si="2"/>
        <v>37034</v>
      </c>
      <c r="K15" s="102"/>
      <c r="L15" s="165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148">
        <f t="shared" si="0"/>
        <v>199904</v>
      </c>
      <c r="C16" s="148">
        <f t="shared" si="0"/>
        <v>228804</v>
      </c>
      <c r="D16" s="148">
        <f t="shared" si="0"/>
        <v>428708</v>
      </c>
      <c r="E16" s="82">
        <v>24473</v>
      </c>
      <c r="F16" s="82">
        <v>27332</v>
      </c>
      <c r="G16" s="100">
        <f t="shared" si="1"/>
        <v>51805</v>
      </c>
      <c r="H16" s="82">
        <v>16154</v>
      </c>
      <c r="I16" s="82">
        <v>18627</v>
      </c>
      <c r="J16" s="101">
        <f t="shared" si="2"/>
        <v>34781</v>
      </c>
      <c r="K16" s="102"/>
      <c r="L16" s="165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148">
        <f t="shared" si="0"/>
        <v>156153</v>
      </c>
      <c r="C17" s="148">
        <f t="shared" si="0"/>
        <v>186351</v>
      </c>
      <c r="D17" s="148">
        <f t="shared" si="0"/>
        <v>342504</v>
      </c>
      <c r="E17" s="82">
        <v>19242</v>
      </c>
      <c r="F17" s="82">
        <v>22406</v>
      </c>
      <c r="G17" s="100">
        <f t="shared" si="1"/>
        <v>41648</v>
      </c>
      <c r="H17" s="82">
        <v>13068</v>
      </c>
      <c r="I17" s="82">
        <v>15171</v>
      </c>
      <c r="J17" s="101">
        <f t="shared" si="2"/>
        <v>28239</v>
      </c>
      <c r="K17" s="102"/>
      <c r="L17" s="165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148">
        <f t="shared" si="0"/>
        <v>108658</v>
      </c>
      <c r="C18" s="148">
        <f t="shared" si="0"/>
        <v>137354</v>
      </c>
      <c r="D18" s="148">
        <f t="shared" si="0"/>
        <v>246012</v>
      </c>
      <c r="E18" s="82">
        <v>13759</v>
      </c>
      <c r="F18" s="82">
        <v>16795</v>
      </c>
      <c r="G18" s="100">
        <f t="shared" si="1"/>
        <v>30554</v>
      </c>
      <c r="H18" s="82">
        <v>9255</v>
      </c>
      <c r="I18" s="82">
        <v>11489</v>
      </c>
      <c r="J18" s="101">
        <f t="shared" si="2"/>
        <v>20744</v>
      </c>
      <c r="K18" s="102"/>
      <c r="L18" s="165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148">
        <f t="shared" si="0"/>
        <v>78231</v>
      </c>
      <c r="C19" s="148">
        <f t="shared" si="0"/>
        <v>103960</v>
      </c>
      <c r="D19" s="148">
        <f t="shared" si="0"/>
        <v>182191</v>
      </c>
      <c r="E19" s="82">
        <v>10503</v>
      </c>
      <c r="F19" s="82">
        <v>13718</v>
      </c>
      <c r="G19" s="100">
        <f t="shared" si="1"/>
        <v>24221</v>
      </c>
      <c r="H19" s="82">
        <v>6853</v>
      </c>
      <c r="I19" s="82">
        <v>9021</v>
      </c>
      <c r="J19" s="101">
        <f t="shared" si="2"/>
        <v>15874</v>
      </c>
      <c r="K19" s="102"/>
      <c r="L19" s="165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148">
        <f t="shared" si="0"/>
        <v>47316</v>
      </c>
      <c r="C20" s="148">
        <f t="shared" si="0"/>
        <v>64691</v>
      </c>
      <c r="D20" s="148">
        <f t="shared" si="0"/>
        <v>112007</v>
      </c>
      <c r="E20" s="82">
        <v>6442</v>
      </c>
      <c r="F20" s="82">
        <v>8844</v>
      </c>
      <c r="G20" s="100">
        <f t="shared" si="1"/>
        <v>15286</v>
      </c>
      <c r="H20" s="82">
        <v>4210</v>
      </c>
      <c r="I20" s="82">
        <v>5661</v>
      </c>
      <c r="J20" s="101">
        <f t="shared" si="2"/>
        <v>9871</v>
      </c>
      <c r="K20" s="102"/>
      <c r="L20" s="165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148">
        <f t="shared" ref="B21:D25" si="3">E21+H21+B49+E49+H49+B77+E77+H77</f>
        <v>31695</v>
      </c>
      <c r="C21" s="148">
        <f t="shared" si="3"/>
        <v>47205</v>
      </c>
      <c r="D21" s="148">
        <f t="shared" si="3"/>
        <v>78900</v>
      </c>
      <c r="E21" s="82">
        <v>4568</v>
      </c>
      <c r="F21" s="82">
        <v>6874</v>
      </c>
      <c r="G21" s="100">
        <f t="shared" si="1"/>
        <v>11442</v>
      </c>
      <c r="H21" s="82">
        <v>2885</v>
      </c>
      <c r="I21" s="82">
        <v>4550</v>
      </c>
      <c r="J21" s="101">
        <f t="shared" si="2"/>
        <v>7435</v>
      </c>
      <c r="K21" s="102"/>
      <c r="L21" s="165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148">
        <f t="shared" si="3"/>
        <v>17242</v>
      </c>
      <c r="C22" s="148">
        <f t="shared" si="3"/>
        <v>27930</v>
      </c>
      <c r="D22" s="148">
        <f t="shared" si="3"/>
        <v>45172</v>
      </c>
      <c r="E22" s="82">
        <v>2521</v>
      </c>
      <c r="F22" s="82">
        <v>4187</v>
      </c>
      <c r="G22" s="100">
        <f t="shared" si="1"/>
        <v>6708</v>
      </c>
      <c r="H22" s="82">
        <v>1642</v>
      </c>
      <c r="I22" s="82">
        <v>2764</v>
      </c>
      <c r="J22" s="101">
        <f t="shared" si="2"/>
        <v>4406</v>
      </c>
      <c r="K22" s="102"/>
      <c r="L22" s="165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148">
        <f t="shared" si="3"/>
        <v>7201</v>
      </c>
      <c r="C23" s="148">
        <f t="shared" si="3"/>
        <v>12629</v>
      </c>
      <c r="D23" s="148">
        <f t="shared" si="3"/>
        <v>19830</v>
      </c>
      <c r="E23" s="82">
        <v>1067</v>
      </c>
      <c r="F23" s="82">
        <v>1981</v>
      </c>
      <c r="G23" s="100">
        <f t="shared" si="1"/>
        <v>3048</v>
      </c>
      <c r="H23" s="82">
        <v>672</v>
      </c>
      <c r="I23" s="82">
        <v>1224</v>
      </c>
      <c r="J23" s="101">
        <f t="shared" si="2"/>
        <v>1896</v>
      </c>
      <c r="K23" s="102"/>
      <c r="L23" s="165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148">
        <f t="shared" si="3"/>
        <v>2456</v>
      </c>
      <c r="C24" s="148">
        <f t="shared" si="3"/>
        <v>3822</v>
      </c>
      <c r="D24" s="148">
        <f t="shared" si="3"/>
        <v>6278</v>
      </c>
      <c r="E24" s="82">
        <v>381</v>
      </c>
      <c r="F24" s="82">
        <v>641</v>
      </c>
      <c r="G24" s="100">
        <f t="shared" si="1"/>
        <v>1022</v>
      </c>
      <c r="H24" s="82">
        <v>199</v>
      </c>
      <c r="I24" s="82">
        <v>370</v>
      </c>
      <c r="J24" s="101">
        <f t="shared" si="2"/>
        <v>569</v>
      </c>
      <c r="K24" s="102"/>
      <c r="L24" s="165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148">
        <f t="shared" si="3"/>
        <v>1516</v>
      </c>
      <c r="C25" s="148">
        <f t="shared" si="3"/>
        <v>1549</v>
      </c>
      <c r="D25" s="148">
        <f t="shared" si="3"/>
        <v>3065</v>
      </c>
      <c r="E25" s="82">
        <v>209</v>
      </c>
      <c r="F25" s="82">
        <v>266</v>
      </c>
      <c r="G25" s="100">
        <f t="shared" si="1"/>
        <v>475</v>
      </c>
      <c r="H25" s="82">
        <v>94</v>
      </c>
      <c r="I25" s="82">
        <v>116</v>
      </c>
      <c r="J25" s="101">
        <f t="shared" si="2"/>
        <v>210</v>
      </c>
      <c r="K25" s="102"/>
      <c r="L25" s="165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134">
        <f>E26+H26+B54+E54+H54+B82+E82+H82</f>
        <v>3009347</v>
      </c>
      <c r="C26" s="134">
        <f>F26+I26+C54+F54+I54+C82+F82+I82</f>
        <v>3170603</v>
      </c>
      <c r="D26" s="134">
        <f>G26+J26+D54+G54+J54+D82+G82+J82</f>
        <v>6179950</v>
      </c>
      <c r="E26" s="82">
        <f t="shared" ref="E26:J26" si="4">SUM(E4:E25)</f>
        <v>353207</v>
      </c>
      <c r="F26" s="82">
        <f t="shared" si="4"/>
        <v>368182</v>
      </c>
      <c r="G26" s="100">
        <f t="shared" si="4"/>
        <v>721389</v>
      </c>
      <c r="H26" s="82">
        <f t="shared" si="4"/>
        <v>244636</v>
      </c>
      <c r="I26" s="82">
        <f t="shared" si="4"/>
        <v>250820</v>
      </c>
      <c r="J26" s="101">
        <f t="shared" si="4"/>
        <v>495456</v>
      </c>
      <c r="K26" s="102"/>
      <c r="L26" s="165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213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246</v>
      </c>
    </row>
    <row r="30" spans="1:17" ht="18.75" customHeight="1">
      <c r="B30" s="106"/>
      <c r="C30" s="166" t="s">
        <v>57</v>
      </c>
      <c r="D30" s="108"/>
      <c r="E30" s="109"/>
      <c r="F30" s="167" t="s">
        <v>12</v>
      </c>
      <c r="G30" s="111"/>
      <c r="H30" s="112"/>
      <c r="I30" s="168" t="s">
        <v>73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2497</v>
      </c>
      <c r="C32" s="82">
        <v>2303</v>
      </c>
      <c r="D32" s="118">
        <f>B32+C32</f>
        <v>4800</v>
      </c>
      <c r="E32" s="82">
        <v>5426</v>
      </c>
      <c r="F32" s="82">
        <v>5052</v>
      </c>
      <c r="G32" s="119">
        <f>E32+F32</f>
        <v>10478</v>
      </c>
      <c r="H32" s="82">
        <v>2253</v>
      </c>
      <c r="I32" s="82">
        <v>2134</v>
      </c>
      <c r="J32" s="120">
        <f>H32+I32</f>
        <v>4387</v>
      </c>
      <c r="K32" s="102"/>
      <c r="L32" s="102"/>
      <c r="M32" s="156"/>
      <c r="N32" s="121"/>
      <c r="O32" s="121"/>
      <c r="P32" s="156"/>
      <c r="Q32" s="102"/>
    </row>
    <row r="33" spans="1:17" ht="18.75" customHeight="1">
      <c r="A33" s="59" t="s">
        <v>173</v>
      </c>
      <c r="B33" s="82">
        <v>11858</v>
      </c>
      <c r="C33" s="82">
        <v>11119</v>
      </c>
      <c r="D33" s="118">
        <f t="shared" ref="D33:D53" si="5">B33+C33</f>
        <v>22977</v>
      </c>
      <c r="E33" s="82">
        <v>25480</v>
      </c>
      <c r="F33" s="82">
        <v>23664</v>
      </c>
      <c r="G33" s="119">
        <f t="shared" ref="G33:G53" si="6">E33+F33</f>
        <v>49144</v>
      </c>
      <c r="H33" s="82">
        <v>10445</v>
      </c>
      <c r="I33" s="82">
        <v>9783</v>
      </c>
      <c r="J33" s="120">
        <f t="shared" ref="J33:J53" si="7">H33+I33</f>
        <v>20228</v>
      </c>
      <c r="K33" s="102"/>
      <c r="L33" s="102"/>
      <c r="M33" s="156"/>
      <c r="N33" s="121"/>
      <c r="O33" s="121"/>
      <c r="P33" s="156"/>
      <c r="Q33" s="102"/>
    </row>
    <row r="34" spans="1:17" ht="18.75" customHeight="1">
      <c r="A34" s="61" t="s">
        <v>174</v>
      </c>
      <c r="B34" s="82">
        <v>17145</v>
      </c>
      <c r="C34" s="82">
        <v>16155</v>
      </c>
      <c r="D34" s="118">
        <f t="shared" si="5"/>
        <v>33300</v>
      </c>
      <c r="E34" s="82">
        <v>37349</v>
      </c>
      <c r="F34" s="82">
        <v>35116</v>
      </c>
      <c r="G34" s="119">
        <f t="shared" si="6"/>
        <v>72465</v>
      </c>
      <c r="H34" s="82">
        <v>14710</v>
      </c>
      <c r="I34" s="82">
        <v>13968</v>
      </c>
      <c r="J34" s="120">
        <f t="shared" si="7"/>
        <v>28678</v>
      </c>
      <c r="K34" s="102"/>
      <c r="L34" s="102"/>
      <c r="M34" s="156"/>
      <c r="N34" s="121"/>
      <c r="O34" s="121"/>
      <c r="P34" s="156"/>
      <c r="Q34" s="102"/>
    </row>
    <row r="35" spans="1:17" ht="18.75" customHeight="1">
      <c r="A35" s="46" t="s">
        <v>175</v>
      </c>
      <c r="B35" s="82">
        <v>18719</v>
      </c>
      <c r="C35" s="82">
        <v>17990</v>
      </c>
      <c r="D35" s="118">
        <f t="shared" si="5"/>
        <v>36709</v>
      </c>
      <c r="E35" s="82">
        <v>39433</v>
      </c>
      <c r="F35" s="82">
        <v>37465</v>
      </c>
      <c r="G35" s="119">
        <f t="shared" si="6"/>
        <v>76898</v>
      </c>
      <c r="H35" s="82">
        <v>15777</v>
      </c>
      <c r="I35" s="82">
        <v>15103</v>
      </c>
      <c r="J35" s="120">
        <f t="shared" si="7"/>
        <v>30880</v>
      </c>
      <c r="K35" s="102"/>
      <c r="L35" s="102"/>
      <c r="M35" s="156"/>
      <c r="N35" s="121"/>
      <c r="O35" s="121"/>
      <c r="P35" s="156"/>
      <c r="Q35" s="102"/>
    </row>
    <row r="36" spans="1:17" ht="18.75" customHeight="1">
      <c r="A36" s="46" t="s">
        <v>176</v>
      </c>
      <c r="B36" s="82">
        <v>18966</v>
      </c>
      <c r="C36" s="82">
        <v>17654</v>
      </c>
      <c r="D36" s="118">
        <f t="shared" si="5"/>
        <v>36620</v>
      </c>
      <c r="E36" s="82">
        <v>39778</v>
      </c>
      <c r="F36" s="82">
        <v>38564</v>
      </c>
      <c r="G36" s="119">
        <f t="shared" si="6"/>
        <v>78342</v>
      </c>
      <c r="H36" s="82">
        <v>16182</v>
      </c>
      <c r="I36" s="82">
        <v>15595</v>
      </c>
      <c r="J36" s="120">
        <f t="shared" si="7"/>
        <v>31777</v>
      </c>
      <c r="K36" s="102"/>
      <c r="L36" s="102"/>
      <c r="M36" s="156"/>
      <c r="N36" s="121"/>
      <c r="O36" s="121"/>
      <c r="P36" s="156"/>
      <c r="Q36" s="102"/>
    </row>
    <row r="37" spans="1:17" ht="18.75" customHeight="1">
      <c r="A37" s="46" t="s">
        <v>177</v>
      </c>
      <c r="B37" s="82">
        <v>20536</v>
      </c>
      <c r="C37" s="82">
        <v>18131</v>
      </c>
      <c r="D37" s="118">
        <f t="shared" si="5"/>
        <v>38667</v>
      </c>
      <c r="E37" s="82">
        <v>40463</v>
      </c>
      <c r="F37" s="82">
        <v>41594</v>
      </c>
      <c r="G37" s="119">
        <f t="shared" si="6"/>
        <v>82057</v>
      </c>
      <c r="H37" s="82">
        <v>17251</v>
      </c>
      <c r="I37" s="82">
        <v>16851</v>
      </c>
      <c r="J37" s="120">
        <f t="shared" si="7"/>
        <v>34102</v>
      </c>
      <c r="K37" s="102"/>
      <c r="L37" s="102"/>
      <c r="M37" s="156"/>
      <c r="N37" s="121"/>
      <c r="O37" s="121"/>
      <c r="P37" s="156"/>
      <c r="Q37" s="102"/>
    </row>
    <row r="38" spans="1:17" ht="18.75" customHeight="1">
      <c r="A38" s="46" t="s">
        <v>178</v>
      </c>
      <c r="B38" s="82">
        <v>21633</v>
      </c>
      <c r="C38" s="82">
        <v>19930</v>
      </c>
      <c r="D38" s="118">
        <f t="shared" si="5"/>
        <v>41563</v>
      </c>
      <c r="E38" s="82">
        <v>48946</v>
      </c>
      <c r="F38" s="82">
        <v>51849</v>
      </c>
      <c r="G38" s="119">
        <f t="shared" si="6"/>
        <v>100795</v>
      </c>
      <c r="H38" s="82">
        <v>19525</v>
      </c>
      <c r="I38" s="82">
        <v>18961</v>
      </c>
      <c r="J38" s="120">
        <f t="shared" si="7"/>
        <v>38486</v>
      </c>
      <c r="K38" s="102"/>
      <c r="L38" s="102"/>
      <c r="M38" s="156"/>
      <c r="N38" s="121"/>
      <c r="O38" s="121"/>
      <c r="P38" s="156"/>
      <c r="Q38" s="102"/>
    </row>
    <row r="39" spans="1:17" ht="18.75" customHeight="1">
      <c r="A39" s="46" t="s">
        <v>179</v>
      </c>
      <c r="B39" s="82">
        <v>20437</v>
      </c>
      <c r="C39" s="82">
        <v>19421</v>
      </c>
      <c r="D39" s="118">
        <f t="shared" si="5"/>
        <v>39858</v>
      </c>
      <c r="E39" s="82">
        <v>47549</v>
      </c>
      <c r="F39" s="82">
        <v>51245</v>
      </c>
      <c r="G39" s="119">
        <f t="shared" si="6"/>
        <v>98794</v>
      </c>
      <c r="H39" s="82">
        <v>18750</v>
      </c>
      <c r="I39" s="82">
        <v>18282</v>
      </c>
      <c r="J39" s="120">
        <f t="shared" si="7"/>
        <v>37032</v>
      </c>
      <c r="K39" s="102"/>
      <c r="L39" s="102"/>
      <c r="M39" s="156"/>
      <c r="N39" s="121"/>
      <c r="O39" s="121"/>
      <c r="P39" s="156"/>
      <c r="Q39" s="102"/>
    </row>
    <row r="40" spans="1:17" ht="18.75" customHeight="1">
      <c r="A40" s="46" t="s">
        <v>180</v>
      </c>
      <c r="B40" s="82">
        <v>20660</v>
      </c>
      <c r="C40" s="82">
        <v>19739</v>
      </c>
      <c r="D40" s="118">
        <f t="shared" si="5"/>
        <v>40399</v>
      </c>
      <c r="E40" s="82">
        <v>50104</v>
      </c>
      <c r="F40" s="82">
        <v>55529</v>
      </c>
      <c r="G40" s="119">
        <f t="shared" si="6"/>
        <v>105633</v>
      </c>
      <c r="H40" s="82">
        <v>18737</v>
      </c>
      <c r="I40" s="82">
        <v>18473</v>
      </c>
      <c r="J40" s="120">
        <f t="shared" si="7"/>
        <v>37210</v>
      </c>
      <c r="K40" s="102"/>
      <c r="L40" s="102"/>
      <c r="M40" s="156"/>
      <c r="N40" s="121"/>
      <c r="O40" s="121"/>
      <c r="P40" s="156"/>
      <c r="Q40" s="102"/>
    </row>
    <row r="41" spans="1:17" ht="18.75" customHeight="1">
      <c r="A41" s="46" t="s">
        <v>181</v>
      </c>
      <c r="B41" s="82">
        <v>22007</v>
      </c>
      <c r="C41" s="82">
        <v>21249</v>
      </c>
      <c r="D41" s="118">
        <f t="shared" si="5"/>
        <v>43256</v>
      </c>
      <c r="E41" s="82">
        <v>56844</v>
      </c>
      <c r="F41" s="82">
        <v>61807</v>
      </c>
      <c r="G41" s="119">
        <f t="shared" si="6"/>
        <v>118651</v>
      </c>
      <c r="H41" s="82">
        <v>19769</v>
      </c>
      <c r="I41" s="82">
        <v>20087</v>
      </c>
      <c r="J41" s="120">
        <f t="shared" si="7"/>
        <v>39856</v>
      </c>
      <c r="K41" s="102"/>
      <c r="L41" s="102"/>
      <c r="M41" s="156"/>
      <c r="N41" s="121"/>
      <c r="O41" s="121"/>
      <c r="P41" s="156"/>
      <c r="Q41" s="102"/>
    </row>
    <row r="42" spans="1:17" ht="18.75" customHeight="1">
      <c r="A42" s="46" t="s">
        <v>182</v>
      </c>
      <c r="B42" s="82">
        <v>21811</v>
      </c>
      <c r="C42" s="82">
        <v>22479</v>
      </c>
      <c r="D42" s="118">
        <f t="shared" si="5"/>
        <v>44290</v>
      </c>
      <c r="E42" s="82">
        <v>51699</v>
      </c>
      <c r="F42" s="82">
        <v>58462</v>
      </c>
      <c r="G42" s="119">
        <f t="shared" si="6"/>
        <v>110161</v>
      </c>
      <c r="H42" s="82">
        <v>19655</v>
      </c>
      <c r="I42" s="82">
        <v>20786</v>
      </c>
      <c r="J42" s="120">
        <f t="shared" si="7"/>
        <v>40441</v>
      </c>
      <c r="K42" s="102"/>
      <c r="L42" s="102"/>
      <c r="M42" s="156"/>
      <c r="N42" s="121"/>
      <c r="O42" s="121"/>
      <c r="P42" s="156"/>
      <c r="Q42" s="102"/>
    </row>
    <row r="43" spans="1:17" ht="18.75" customHeight="1">
      <c r="A43" s="46" t="s">
        <v>183</v>
      </c>
      <c r="B43" s="82">
        <v>21458</v>
      </c>
      <c r="C43" s="82">
        <v>22477</v>
      </c>
      <c r="D43" s="118">
        <f t="shared" si="5"/>
        <v>43935</v>
      </c>
      <c r="E43" s="82">
        <v>51146</v>
      </c>
      <c r="F43" s="82">
        <v>58170</v>
      </c>
      <c r="G43" s="119">
        <f t="shared" si="6"/>
        <v>109316</v>
      </c>
      <c r="H43" s="82">
        <v>20386</v>
      </c>
      <c r="I43" s="82">
        <v>22308</v>
      </c>
      <c r="J43" s="120">
        <f t="shared" si="7"/>
        <v>42694</v>
      </c>
      <c r="K43" s="102"/>
      <c r="L43" s="102"/>
      <c r="M43" s="156"/>
      <c r="N43" s="121"/>
      <c r="O43" s="121"/>
      <c r="P43" s="156"/>
      <c r="Q43" s="102"/>
    </row>
    <row r="44" spans="1:17" ht="18.75" customHeight="1">
      <c r="A44" s="46" t="s">
        <v>184</v>
      </c>
      <c r="B44" s="82">
        <v>18867</v>
      </c>
      <c r="C44" s="82">
        <v>20419</v>
      </c>
      <c r="D44" s="118">
        <f t="shared" si="5"/>
        <v>39286</v>
      </c>
      <c r="E44" s="82">
        <v>45049</v>
      </c>
      <c r="F44" s="82">
        <v>52523</v>
      </c>
      <c r="G44" s="119">
        <f t="shared" si="6"/>
        <v>97572</v>
      </c>
      <c r="H44" s="82">
        <v>19139</v>
      </c>
      <c r="I44" s="82">
        <v>21443</v>
      </c>
      <c r="J44" s="120">
        <f t="shared" si="7"/>
        <v>40582</v>
      </c>
      <c r="K44" s="102"/>
      <c r="L44" s="102"/>
      <c r="M44" s="156"/>
      <c r="N44" s="121"/>
      <c r="O44" s="121"/>
      <c r="P44" s="156"/>
      <c r="Q44" s="102"/>
    </row>
    <row r="45" spans="1:17" ht="18.75" customHeight="1">
      <c r="A45" s="46" t="s">
        <v>185</v>
      </c>
      <c r="B45" s="82">
        <v>14877</v>
      </c>
      <c r="C45" s="82">
        <v>16182</v>
      </c>
      <c r="D45" s="118">
        <f t="shared" si="5"/>
        <v>31059</v>
      </c>
      <c r="E45" s="82">
        <v>35126</v>
      </c>
      <c r="F45" s="82">
        <v>43464</v>
      </c>
      <c r="G45" s="119">
        <f t="shared" si="6"/>
        <v>78590</v>
      </c>
      <c r="H45" s="82">
        <v>15839</v>
      </c>
      <c r="I45" s="82">
        <v>18175</v>
      </c>
      <c r="J45" s="120">
        <f t="shared" si="7"/>
        <v>34014</v>
      </c>
      <c r="K45" s="102"/>
      <c r="L45" s="102"/>
      <c r="M45" s="156"/>
      <c r="N45" s="121"/>
      <c r="O45" s="121"/>
      <c r="P45" s="156"/>
      <c r="Q45" s="102"/>
    </row>
    <row r="46" spans="1:17" ht="18.75" customHeight="1">
      <c r="A46" s="46" t="s">
        <v>186</v>
      </c>
      <c r="B46" s="82">
        <v>10425</v>
      </c>
      <c r="C46" s="82">
        <v>11692</v>
      </c>
      <c r="D46" s="118">
        <f t="shared" si="5"/>
        <v>22117</v>
      </c>
      <c r="E46" s="82">
        <v>24402</v>
      </c>
      <c r="F46" s="82">
        <v>32683</v>
      </c>
      <c r="G46" s="119">
        <f t="shared" si="6"/>
        <v>57085</v>
      </c>
      <c r="H46" s="82">
        <v>11210</v>
      </c>
      <c r="I46" s="82">
        <v>13303</v>
      </c>
      <c r="J46" s="120">
        <f t="shared" si="7"/>
        <v>24513</v>
      </c>
      <c r="K46" s="102"/>
      <c r="L46" s="102"/>
      <c r="M46" s="156"/>
      <c r="N46" s="121"/>
      <c r="O46" s="121"/>
      <c r="P46" s="156"/>
      <c r="Q46" s="102"/>
    </row>
    <row r="47" spans="1:17" ht="18.75" customHeight="1">
      <c r="A47" s="46" t="s">
        <v>187</v>
      </c>
      <c r="B47" s="82">
        <v>7537</v>
      </c>
      <c r="C47" s="82">
        <v>8916</v>
      </c>
      <c r="D47" s="118">
        <f t="shared" si="5"/>
        <v>16453</v>
      </c>
      <c r="E47" s="82">
        <v>17099</v>
      </c>
      <c r="F47" s="82">
        <v>23710</v>
      </c>
      <c r="G47" s="119">
        <f t="shared" si="6"/>
        <v>40809</v>
      </c>
      <c r="H47" s="82">
        <v>8268</v>
      </c>
      <c r="I47" s="82">
        <v>10399</v>
      </c>
      <c r="J47" s="120">
        <f t="shared" si="7"/>
        <v>18667</v>
      </c>
      <c r="K47" s="102"/>
      <c r="L47" s="102"/>
      <c r="M47" s="156"/>
      <c r="N47" s="121"/>
      <c r="O47" s="121"/>
      <c r="P47" s="156"/>
      <c r="Q47" s="102"/>
    </row>
    <row r="48" spans="1:17" ht="18.75" customHeight="1">
      <c r="A48" s="46" t="s">
        <v>188</v>
      </c>
      <c r="B48" s="82">
        <v>4302</v>
      </c>
      <c r="C48" s="82">
        <v>5529</v>
      </c>
      <c r="D48" s="118">
        <f t="shared" si="5"/>
        <v>9831</v>
      </c>
      <c r="E48" s="82">
        <v>9503</v>
      </c>
      <c r="F48" s="82">
        <v>13918</v>
      </c>
      <c r="G48" s="119">
        <f t="shared" si="6"/>
        <v>23421</v>
      </c>
      <c r="H48" s="82">
        <v>5199</v>
      </c>
      <c r="I48" s="82">
        <v>6408</v>
      </c>
      <c r="J48" s="120">
        <f t="shared" si="7"/>
        <v>11607</v>
      </c>
      <c r="K48" s="102"/>
      <c r="L48" s="102"/>
      <c r="M48" s="156"/>
      <c r="N48" s="121"/>
      <c r="O48" s="121"/>
      <c r="P48" s="156"/>
      <c r="Q48" s="102"/>
    </row>
    <row r="49" spans="1:17" ht="18.75" customHeight="1">
      <c r="A49" s="46" t="s">
        <v>189</v>
      </c>
      <c r="B49" s="82">
        <v>2894</v>
      </c>
      <c r="C49" s="82">
        <v>3963</v>
      </c>
      <c r="D49" s="118">
        <f t="shared" si="5"/>
        <v>6857</v>
      </c>
      <c r="E49" s="82">
        <v>5891</v>
      </c>
      <c r="F49" s="82">
        <v>9652</v>
      </c>
      <c r="G49" s="119">
        <f t="shared" si="6"/>
        <v>15543</v>
      </c>
      <c r="H49" s="82">
        <v>3614</v>
      </c>
      <c r="I49" s="82">
        <v>5000</v>
      </c>
      <c r="J49" s="120">
        <f t="shared" si="7"/>
        <v>8614</v>
      </c>
      <c r="K49" s="102"/>
      <c r="L49" s="102"/>
      <c r="M49" s="156"/>
      <c r="N49" s="121"/>
      <c r="O49" s="121"/>
      <c r="P49" s="156"/>
      <c r="Q49" s="102"/>
    </row>
    <row r="50" spans="1:17" ht="18.75" customHeight="1">
      <c r="A50" s="46" t="s">
        <v>190</v>
      </c>
      <c r="B50" s="82">
        <v>1463</v>
      </c>
      <c r="C50" s="82">
        <v>2191</v>
      </c>
      <c r="D50" s="118">
        <f t="shared" si="5"/>
        <v>3654</v>
      </c>
      <c r="E50" s="82">
        <v>3182</v>
      </c>
      <c r="F50" s="82">
        <v>5345</v>
      </c>
      <c r="G50" s="119">
        <f t="shared" si="6"/>
        <v>8527</v>
      </c>
      <c r="H50" s="82">
        <v>2081</v>
      </c>
      <c r="I50" s="82">
        <v>3200</v>
      </c>
      <c r="J50" s="120">
        <f t="shared" si="7"/>
        <v>5281</v>
      </c>
      <c r="K50" s="102"/>
      <c r="L50" s="102"/>
      <c r="M50" s="156"/>
      <c r="N50" s="121"/>
      <c r="O50" s="121"/>
      <c r="P50" s="156"/>
      <c r="Q50" s="102"/>
    </row>
    <row r="51" spans="1:17" ht="18.75" customHeight="1">
      <c r="A51" s="46" t="s">
        <v>191</v>
      </c>
      <c r="B51" s="82">
        <v>552</v>
      </c>
      <c r="C51" s="82">
        <v>981</v>
      </c>
      <c r="D51" s="118">
        <f t="shared" si="5"/>
        <v>1533</v>
      </c>
      <c r="E51" s="82">
        <v>1278</v>
      </c>
      <c r="F51" s="82">
        <v>2342</v>
      </c>
      <c r="G51" s="119">
        <f t="shared" si="6"/>
        <v>3620</v>
      </c>
      <c r="H51" s="82">
        <v>881</v>
      </c>
      <c r="I51" s="82">
        <v>1542</v>
      </c>
      <c r="J51" s="120">
        <f t="shared" si="7"/>
        <v>2423</v>
      </c>
      <c r="K51" s="102"/>
      <c r="L51" s="102"/>
      <c r="M51" s="156"/>
      <c r="N51" s="121"/>
      <c r="O51" s="121"/>
      <c r="P51" s="156"/>
      <c r="Q51" s="102"/>
    </row>
    <row r="52" spans="1:17" ht="18.75" customHeight="1">
      <c r="A52" s="46" t="s">
        <v>192</v>
      </c>
      <c r="B52" s="82">
        <v>217</v>
      </c>
      <c r="C52" s="82">
        <v>266</v>
      </c>
      <c r="D52" s="118">
        <f t="shared" si="5"/>
        <v>483</v>
      </c>
      <c r="E52" s="82">
        <v>439</v>
      </c>
      <c r="F52" s="82">
        <v>730</v>
      </c>
      <c r="G52" s="119">
        <f t="shared" si="6"/>
        <v>1169</v>
      </c>
      <c r="H52" s="82">
        <v>236</v>
      </c>
      <c r="I52" s="82">
        <v>447</v>
      </c>
      <c r="J52" s="120">
        <f t="shared" si="7"/>
        <v>683</v>
      </c>
      <c r="K52" s="102"/>
      <c r="L52" s="102"/>
      <c r="M52" s="156"/>
      <c r="N52" s="121"/>
      <c r="O52" s="121"/>
      <c r="P52" s="156"/>
      <c r="Q52" s="102"/>
    </row>
    <row r="53" spans="1:17" ht="18.75" customHeight="1">
      <c r="A53" s="46" t="s">
        <v>193</v>
      </c>
      <c r="B53" s="82">
        <v>111</v>
      </c>
      <c r="C53" s="82">
        <v>131</v>
      </c>
      <c r="D53" s="118">
        <f t="shared" si="5"/>
        <v>242</v>
      </c>
      <c r="E53" s="82">
        <v>352</v>
      </c>
      <c r="F53" s="82">
        <v>365</v>
      </c>
      <c r="G53" s="119">
        <f t="shared" si="6"/>
        <v>717</v>
      </c>
      <c r="H53" s="82">
        <v>104</v>
      </c>
      <c r="I53" s="82">
        <v>116</v>
      </c>
      <c r="J53" s="120">
        <f t="shared" si="7"/>
        <v>220</v>
      </c>
      <c r="K53" s="102"/>
      <c r="L53" s="102"/>
      <c r="M53" s="156"/>
      <c r="N53" s="121"/>
      <c r="O53" s="121"/>
      <c r="P53" s="156"/>
      <c r="Q53" s="102"/>
    </row>
    <row r="54" spans="1:17" ht="18.75" customHeight="1">
      <c r="A54" s="46" t="s">
        <v>194</v>
      </c>
      <c r="B54" s="82">
        <f t="shared" ref="B54:J54" si="8">SUM(B32:B53)</f>
        <v>278972</v>
      </c>
      <c r="C54" s="82">
        <f t="shared" si="8"/>
        <v>278917</v>
      </c>
      <c r="D54" s="101">
        <f t="shared" si="8"/>
        <v>557889</v>
      </c>
      <c r="E54" s="82">
        <f t="shared" si="8"/>
        <v>636538</v>
      </c>
      <c r="F54" s="82">
        <f t="shared" si="8"/>
        <v>703249</v>
      </c>
      <c r="G54" s="119">
        <f t="shared" si="8"/>
        <v>1339787</v>
      </c>
      <c r="H54" s="82">
        <f t="shared" si="8"/>
        <v>260011</v>
      </c>
      <c r="I54" s="82">
        <f t="shared" si="8"/>
        <v>272364</v>
      </c>
      <c r="J54" s="119">
        <f t="shared" si="8"/>
        <v>532375</v>
      </c>
      <c r="K54" s="102"/>
      <c r="L54" s="102"/>
    </row>
    <row r="55" spans="1:17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8" t="s">
        <v>85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246</v>
      </c>
    </row>
    <row r="58" spans="1:17" ht="18.75" customHeight="1">
      <c r="B58" s="122"/>
      <c r="C58" s="169" t="s">
        <v>2</v>
      </c>
      <c r="D58" s="124"/>
      <c r="E58" s="125"/>
      <c r="F58" s="170" t="s">
        <v>15</v>
      </c>
      <c r="G58" s="127"/>
      <c r="H58" s="128"/>
      <c r="I58" s="171" t="s">
        <v>23</v>
      </c>
      <c r="J58" s="130"/>
    </row>
    <row r="59" spans="1:17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  <c r="H59" s="133" t="s">
        <v>74</v>
      </c>
      <c r="I59" s="133" t="s">
        <v>80</v>
      </c>
      <c r="J59" s="133" t="s">
        <v>78</v>
      </c>
    </row>
    <row r="60" spans="1:17" ht="18.75" customHeight="1">
      <c r="A60" s="46">
        <v>0</v>
      </c>
      <c r="B60" s="82">
        <v>7432</v>
      </c>
      <c r="C60" s="82">
        <v>6972</v>
      </c>
      <c r="D60" s="99">
        <f>B60+C60</f>
        <v>14404</v>
      </c>
      <c r="E60" s="82">
        <v>900</v>
      </c>
      <c r="F60" s="82">
        <v>815</v>
      </c>
      <c r="G60" s="134">
        <f>E60+F60</f>
        <v>1715</v>
      </c>
      <c r="H60" s="82">
        <v>3691</v>
      </c>
      <c r="I60" s="82">
        <v>3495</v>
      </c>
      <c r="J60" s="135">
        <f>H60+I60</f>
        <v>7186</v>
      </c>
      <c r="K60" s="102"/>
      <c r="L60" s="102"/>
      <c r="M60" s="156"/>
      <c r="N60" s="121"/>
      <c r="O60" s="121"/>
      <c r="P60" s="156"/>
      <c r="Q60" s="102"/>
    </row>
    <row r="61" spans="1:17" ht="18.75" customHeight="1">
      <c r="A61" s="59" t="s">
        <v>173</v>
      </c>
      <c r="B61" s="82">
        <v>33779</v>
      </c>
      <c r="C61" s="82">
        <v>31908</v>
      </c>
      <c r="D61" s="99">
        <f t="shared" ref="D61:D81" si="9">B61+C61</f>
        <v>65687</v>
      </c>
      <c r="E61" s="82">
        <v>4094</v>
      </c>
      <c r="F61" s="82">
        <v>3890</v>
      </c>
      <c r="G61" s="134">
        <f t="shared" ref="G61:G81" si="10">E61+F61</f>
        <v>7984</v>
      </c>
      <c r="H61" s="82">
        <v>16591</v>
      </c>
      <c r="I61" s="82">
        <v>15659</v>
      </c>
      <c r="J61" s="135">
        <f t="shared" ref="J61:J81" si="11">H61+I61</f>
        <v>32250</v>
      </c>
      <c r="K61" s="102"/>
      <c r="L61" s="102"/>
      <c r="M61" s="156"/>
      <c r="N61" s="121"/>
      <c r="O61" s="121"/>
      <c r="P61" s="156"/>
      <c r="Q61" s="102"/>
    </row>
    <row r="62" spans="1:17" ht="18.75" customHeight="1">
      <c r="A62" s="61" t="s">
        <v>174</v>
      </c>
      <c r="B62" s="82">
        <v>49739</v>
      </c>
      <c r="C62" s="82">
        <v>46785</v>
      </c>
      <c r="D62" s="99">
        <f t="shared" si="9"/>
        <v>96524</v>
      </c>
      <c r="E62" s="82">
        <v>6042</v>
      </c>
      <c r="F62" s="82">
        <v>5731</v>
      </c>
      <c r="G62" s="134">
        <f t="shared" si="10"/>
        <v>11773</v>
      </c>
      <c r="H62" s="82">
        <v>23706</v>
      </c>
      <c r="I62" s="82">
        <v>22769</v>
      </c>
      <c r="J62" s="135">
        <f t="shared" si="11"/>
        <v>46475</v>
      </c>
      <c r="K62" s="102"/>
      <c r="L62" s="102"/>
      <c r="M62" s="156"/>
      <c r="N62" s="121"/>
      <c r="O62" s="121"/>
      <c r="P62" s="156"/>
      <c r="Q62" s="102"/>
    </row>
    <row r="63" spans="1:17" ht="18.75" customHeight="1">
      <c r="A63" s="46" t="s">
        <v>175</v>
      </c>
      <c r="B63" s="82">
        <v>51605</v>
      </c>
      <c r="C63" s="82">
        <v>48801</v>
      </c>
      <c r="D63" s="99">
        <f t="shared" si="9"/>
        <v>100406</v>
      </c>
      <c r="E63" s="82">
        <v>6757</v>
      </c>
      <c r="F63" s="82">
        <v>6376</v>
      </c>
      <c r="G63" s="134">
        <f t="shared" si="10"/>
        <v>13133</v>
      </c>
      <c r="H63" s="82">
        <v>25558</v>
      </c>
      <c r="I63" s="82">
        <v>23979</v>
      </c>
      <c r="J63" s="135">
        <f t="shared" si="11"/>
        <v>49537</v>
      </c>
      <c r="K63" s="102"/>
      <c r="L63" s="102"/>
      <c r="M63" s="156"/>
      <c r="N63" s="121"/>
      <c r="O63" s="121"/>
      <c r="P63" s="156"/>
      <c r="Q63" s="102"/>
    </row>
    <row r="64" spans="1:17" ht="18.75" customHeight="1">
      <c r="A64" s="46" t="s">
        <v>176</v>
      </c>
      <c r="B64" s="82">
        <v>49394</v>
      </c>
      <c r="C64" s="82">
        <v>47774</v>
      </c>
      <c r="D64" s="99">
        <f t="shared" si="9"/>
        <v>97168</v>
      </c>
      <c r="E64" s="82">
        <v>6985</v>
      </c>
      <c r="F64" s="82">
        <v>6533</v>
      </c>
      <c r="G64" s="134">
        <f t="shared" si="10"/>
        <v>13518</v>
      </c>
      <c r="H64" s="82">
        <v>24191</v>
      </c>
      <c r="I64" s="82">
        <v>23477</v>
      </c>
      <c r="J64" s="135">
        <f t="shared" si="11"/>
        <v>47668</v>
      </c>
      <c r="K64" s="102"/>
      <c r="L64" s="102"/>
      <c r="M64" s="156"/>
      <c r="N64" s="121"/>
      <c r="O64" s="121"/>
      <c r="P64" s="156"/>
      <c r="Q64" s="102"/>
    </row>
    <row r="65" spans="1:17" ht="18.75" customHeight="1">
      <c r="A65" s="46" t="s">
        <v>177</v>
      </c>
      <c r="B65" s="82">
        <v>58348</v>
      </c>
      <c r="C65" s="82">
        <v>47745</v>
      </c>
      <c r="D65" s="99">
        <f t="shared" si="9"/>
        <v>106093</v>
      </c>
      <c r="E65" s="82">
        <v>7329</v>
      </c>
      <c r="F65" s="82">
        <v>6657</v>
      </c>
      <c r="G65" s="134">
        <f t="shared" si="10"/>
        <v>13986</v>
      </c>
      <c r="H65" s="82">
        <v>23763</v>
      </c>
      <c r="I65" s="82">
        <v>23613</v>
      </c>
      <c r="J65" s="135">
        <f t="shared" si="11"/>
        <v>47376</v>
      </c>
      <c r="K65" s="102"/>
      <c r="L65" s="102"/>
      <c r="M65" s="156"/>
      <c r="N65" s="121"/>
      <c r="O65" s="121"/>
      <c r="P65" s="156"/>
      <c r="Q65" s="102"/>
    </row>
    <row r="66" spans="1:17" ht="18.75" customHeight="1">
      <c r="A66" s="46" t="s">
        <v>178</v>
      </c>
      <c r="B66" s="82">
        <v>59998</v>
      </c>
      <c r="C66" s="82">
        <v>57637</v>
      </c>
      <c r="D66" s="99">
        <f t="shared" si="9"/>
        <v>117635</v>
      </c>
      <c r="E66" s="82">
        <v>8063</v>
      </c>
      <c r="F66" s="82">
        <v>7731</v>
      </c>
      <c r="G66" s="134">
        <f t="shared" si="10"/>
        <v>15794</v>
      </c>
      <c r="H66" s="82">
        <v>28083</v>
      </c>
      <c r="I66" s="82">
        <v>28672</v>
      </c>
      <c r="J66" s="135">
        <f t="shared" si="11"/>
        <v>56755</v>
      </c>
      <c r="K66" s="102"/>
      <c r="L66" s="102"/>
      <c r="M66" s="156"/>
      <c r="N66" s="121"/>
      <c r="O66" s="121"/>
      <c r="P66" s="156"/>
      <c r="Q66" s="102"/>
    </row>
    <row r="67" spans="1:17" ht="18.75" customHeight="1">
      <c r="A67" s="46" t="s">
        <v>179</v>
      </c>
      <c r="B67" s="82">
        <v>59193</v>
      </c>
      <c r="C67" s="82">
        <v>60611</v>
      </c>
      <c r="D67" s="99">
        <f t="shared" si="9"/>
        <v>119804</v>
      </c>
      <c r="E67" s="82">
        <v>7757</v>
      </c>
      <c r="F67" s="82">
        <v>7523</v>
      </c>
      <c r="G67" s="134">
        <f t="shared" si="10"/>
        <v>15280</v>
      </c>
      <c r="H67" s="82">
        <v>29158</v>
      </c>
      <c r="I67" s="82">
        <v>29522</v>
      </c>
      <c r="J67" s="135">
        <f t="shared" si="11"/>
        <v>58680</v>
      </c>
      <c r="K67" s="102"/>
      <c r="L67" s="102"/>
      <c r="M67" s="156"/>
      <c r="N67" s="121"/>
      <c r="O67" s="121"/>
      <c r="P67" s="156"/>
      <c r="Q67" s="102"/>
    </row>
    <row r="68" spans="1:17" ht="18.75" customHeight="1">
      <c r="A68" s="46" t="s">
        <v>180</v>
      </c>
      <c r="B68" s="82">
        <v>61244</v>
      </c>
      <c r="C68" s="82">
        <v>66139</v>
      </c>
      <c r="D68" s="99">
        <f t="shared" si="9"/>
        <v>127383</v>
      </c>
      <c r="E68" s="82">
        <v>7848</v>
      </c>
      <c r="F68" s="82">
        <v>7758</v>
      </c>
      <c r="G68" s="134">
        <f t="shared" si="10"/>
        <v>15606</v>
      </c>
      <c r="H68" s="82">
        <v>30985</v>
      </c>
      <c r="I68" s="82">
        <v>31085</v>
      </c>
      <c r="J68" s="135">
        <f t="shared" si="11"/>
        <v>62070</v>
      </c>
      <c r="K68" s="102"/>
      <c r="L68" s="102"/>
      <c r="M68" s="156"/>
      <c r="N68" s="121"/>
      <c r="O68" s="121"/>
      <c r="P68" s="156"/>
      <c r="Q68" s="102"/>
    </row>
    <row r="69" spans="1:17" ht="18.75" customHeight="1">
      <c r="A69" s="46" t="s">
        <v>181</v>
      </c>
      <c r="B69" s="82">
        <v>68658</v>
      </c>
      <c r="C69" s="82">
        <v>72028</v>
      </c>
      <c r="D69" s="99">
        <f t="shared" si="9"/>
        <v>140686</v>
      </c>
      <c r="E69" s="82">
        <v>8268</v>
      </c>
      <c r="F69" s="82">
        <v>8166</v>
      </c>
      <c r="G69" s="134">
        <f t="shared" si="10"/>
        <v>16434</v>
      </c>
      <c r="H69" s="82">
        <v>32621</v>
      </c>
      <c r="I69" s="82">
        <v>32371</v>
      </c>
      <c r="J69" s="135">
        <f t="shared" si="11"/>
        <v>64992</v>
      </c>
      <c r="K69" s="102"/>
      <c r="L69" s="102"/>
      <c r="M69" s="156"/>
      <c r="N69" s="121"/>
      <c r="O69" s="121"/>
      <c r="P69" s="156"/>
      <c r="Q69" s="102"/>
    </row>
    <row r="70" spans="1:17" ht="18.75" customHeight="1">
      <c r="A70" s="46" t="s">
        <v>182</v>
      </c>
      <c r="B70" s="82">
        <v>61148</v>
      </c>
      <c r="C70" s="82">
        <v>66479</v>
      </c>
      <c r="D70" s="99">
        <f t="shared" si="9"/>
        <v>127627</v>
      </c>
      <c r="E70" s="82">
        <v>8231</v>
      </c>
      <c r="F70" s="82">
        <v>8524</v>
      </c>
      <c r="G70" s="134">
        <f t="shared" si="10"/>
        <v>16755</v>
      </c>
      <c r="H70" s="82">
        <v>31377</v>
      </c>
      <c r="I70" s="82">
        <v>31171</v>
      </c>
      <c r="J70" s="135">
        <f t="shared" si="11"/>
        <v>62548</v>
      </c>
      <c r="K70" s="102"/>
      <c r="L70" s="102"/>
      <c r="M70" s="156"/>
      <c r="N70" s="121"/>
      <c r="O70" s="121"/>
      <c r="P70" s="156"/>
      <c r="Q70" s="102"/>
    </row>
    <row r="71" spans="1:17" ht="18.75" customHeight="1">
      <c r="A71" s="46" t="s">
        <v>183</v>
      </c>
      <c r="B71" s="82">
        <v>55418</v>
      </c>
      <c r="C71" s="82">
        <v>63219</v>
      </c>
      <c r="D71" s="99">
        <f t="shared" si="9"/>
        <v>118637</v>
      </c>
      <c r="E71" s="82">
        <v>8200</v>
      </c>
      <c r="F71" s="82">
        <v>8684</v>
      </c>
      <c r="G71" s="134">
        <f t="shared" si="10"/>
        <v>16884</v>
      </c>
      <c r="H71" s="82">
        <v>27791</v>
      </c>
      <c r="I71" s="82">
        <v>29549</v>
      </c>
      <c r="J71" s="135">
        <f t="shared" si="11"/>
        <v>57340</v>
      </c>
      <c r="K71" s="102"/>
      <c r="L71" s="102"/>
      <c r="M71" s="156"/>
      <c r="N71" s="121"/>
      <c r="O71" s="121"/>
      <c r="P71" s="156"/>
      <c r="Q71" s="102"/>
    </row>
    <row r="72" spans="1:17" ht="18.75" customHeight="1">
      <c r="A72" s="46" t="s">
        <v>184</v>
      </c>
      <c r="B72" s="82">
        <v>46247</v>
      </c>
      <c r="C72" s="82">
        <v>54857</v>
      </c>
      <c r="D72" s="99">
        <f t="shared" si="9"/>
        <v>101104</v>
      </c>
      <c r="E72" s="82">
        <v>7519</v>
      </c>
      <c r="F72" s="82">
        <v>8355</v>
      </c>
      <c r="G72" s="134">
        <f t="shared" si="10"/>
        <v>15874</v>
      </c>
      <c r="H72" s="82">
        <v>22456</v>
      </c>
      <c r="I72" s="82">
        <v>25248</v>
      </c>
      <c r="J72" s="135">
        <f t="shared" si="11"/>
        <v>47704</v>
      </c>
      <c r="K72" s="102"/>
      <c r="L72" s="102"/>
      <c r="M72" s="156"/>
      <c r="N72" s="121"/>
      <c r="O72" s="121"/>
      <c r="P72" s="156"/>
      <c r="Q72" s="102"/>
    </row>
    <row r="73" spans="1:17" ht="18.75" customHeight="1">
      <c r="A73" s="46" t="s">
        <v>185</v>
      </c>
      <c r="B73" s="82">
        <v>35031</v>
      </c>
      <c r="C73" s="82">
        <v>43925</v>
      </c>
      <c r="D73" s="99">
        <f t="shared" si="9"/>
        <v>78956</v>
      </c>
      <c r="E73" s="82">
        <v>6525</v>
      </c>
      <c r="F73" s="82">
        <v>7229</v>
      </c>
      <c r="G73" s="134">
        <f t="shared" si="10"/>
        <v>13754</v>
      </c>
      <c r="H73" s="82">
        <v>16445</v>
      </c>
      <c r="I73" s="82">
        <v>19799</v>
      </c>
      <c r="J73" s="135">
        <f t="shared" si="11"/>
        <v>36244</v>
      </c>
      <c r="K73" s="102"/>
      <c r="L73" s="102"/>
      <c r="M73" s="156"/>
      <c r="N73" s="121"/>
      <c r="O73" s="121"/>
      <c r="P73" s="156"/>
      <c r="Q73" s="102"/>
    </row>
    <row r="74" spans="1:17" ht="18.75" customHeight="1">
      <c r="A74" s="46" t="s">
        <v>186</v>
      </c>
      <c r="B74" s="82">
        <v>23759</v>
      </c>
      <c r="C74" s="82">
        <v>31823</v>
      </c>
      <c r="D74" s="99">
        <f t="shared" si="9"/>
        <v>55582</v>
      </c>
      <c r="E74" s="82">
        <v>4605</v>
      </c>
      <c r="F74" s="82">
        <v>5489</v>
      </c>
      <c r="G74" s="134">
        <f t="shared" si="10"/>
        <v>10094</v>
      </c>
      <c r="H74" s="82">
        <v>11243</v>
      </c>
      <c r="I74" s="82">
        <v>14080</v>
      </c>
      <c r="J74" s="135">
        <f t="shared" si="11"/>
        <v>25323</v>
      </c>
      <c r="K74" s="102"/>
      <c r="L74" s="102"/>
      <c r="M74" s="156"/>
      <c r="N74" s="121"/>
      <c r="O74" s="121"/>
      <c r="P74" s="156"/>
      <c r="Q74" s="102"/>
    </row>
    <row r="75" spans="1:17" ht="18.75" customHeight="1">
      <c r="A75" s="46" t="s">
        <v>187</v>
      </c>
      <c r="B75" s="82">
        <v>16539</v>
      </c>
      <c r="C75" s="82">
        <v>23306</v>
      </c>
      <c r="D75" s="99">
        <f t="shared" si="9"/>
        <v>39845</v>
      </c>
      <c r="E75" s="82">
        <v>3537</v>
      </c>
      <c r="F75" s="82">
        <v>4209</v>
      </c>
      <c r="G75" s="134">
        <f t="shared" si="10"/>
        <v>7746</v>
      </c>
      <c r="H75" s="82">
        <v>7895</v>
      </c>
      <c r="I75" s="82">
        <v>10681</v>
      </c>
      <c r="J75" s="135">
        <f t="shared" si="11"/>
        <v>18576</v>
      </c>
      <c r="K75" s="102"/>
      <c r="L75" s="102"/>
      <c r="M75" s="156"/>
      <c r="N75" s="121"/>
      <c r="O75" s="121"/>
      <c r="P75" s="156"/>
      <c r="Q75" s="102"/>
    </row>
    <row r="76" spans="1:17" ht="18.75" customHeight="1">
      <c r="A76" s="46" t="s">
        <v>188</v>
      </c>
      <c r="B76" s="82">
        <v>10329</v>
      </c>
      <c r="C76" s="82">
        <v>14756</v>
      </c>
      <c r="D76" s="99">
        <f t="shared" si="9"/>
        <v>25085</v>
      </c>
      <c r="E76" s="82">
        <v>2326</v>
      </c>
      <c r="F76" s="82">
        <v>2758</v>
      </c>
      <c r="G76" s="134">
        <f t="shared" si="10"/>
        <v>5084</v>
      </c>
      <c r="H76" s="82">
        <v>5005</v>
      </c>
      <c r="I76" s="82">
        <v>6817</v>
      </c>
      <c r="J76" s="135">
        <f t="shared" si="11"/>
        <v>11822</v>
      </c>
      <c r="K76" s="102"/>
      <c r="L76" s="102"/>
      <c r="M76" s="156"/>
      <c r="N76" s="121"/>
      <c r="O76" s="121"/>
      <c r="P76" s="156"/>
      <c r="Q76" s="102"/>
    </row>
    <row r="77" spans="1:17" ht="18.75" customHeight="1">
      <c r="A77" s="46" t="s">
        <v>189</v>
      </c>
      <c r="B77" s="82">
        <v>6817</v>
      </c>
      <c r="C77" s="82">
        <v>10286</v>
      </c>
      <c r="D77" s="99">
        <f t="shared" si="9"/>
        <v>17103</v>
      </c>
      <c r="E77" s="82">
        <v>1614</v>
      </c>
      <c r="F77" s="82">
        <v>2076</v>
      </c>
      <c r="G77" s="134">
        <f t="shared" si="10"/>
        <v>3690</v>
      </c>
      <c r="H77" s="82">
        <v>3412</v>
      </c>
      <c r="I77" s="82">
        <v>4804</v>
      </c>
      <c r="J77" s="135">
        <f t="shared" si="11"/>
        <v>8216</v>
      </c>
      <c r="K77" s="102"/>
      <c r="L77" s="102"/>
      <c r="M77" s="156"/>
      <c r="N77" s="121"/>
      <c r="O77" s="121"/>
      <c r="P77" s="156"/>
      <c r="Q77" s="102"/>
    </row>
    <row r="78" spans="1:17" ht="18.75" customHeight="1">
      <c r="A78" s="46" t="s">
        <v>190</v>
      </c>
      <c r="B78" s="82">
        <v>3928</v>
      </c>
      <c r="C78" s="82">
        <v>6250</v>
      </c>
      <c r="D78" s="99">
        <f t="shared" si="9"/>
        <v>10178</v>
      </c>
      <c r="E78" s="82">
        <v>801</v>
      </c>
      <c r="F78" s="82">
        <v>1233</v>
      </c>
      <c r="G78" s="134">
        <f t="shared" si="10"/>
        <v>2034</v>
      </c>
      <c r="H78" s="82">
        <v>1624</v>
      </c>
      <c r="I78" s="82">
        <v>2760</v>
      </c>
      <c r="J78" s="135">
        <f t="shared" si="11"/>
        <v>4384</v>
      </c>
      <c r="K78" s="102"/>
      <c r="L78" s="102"/>
      <c r="M78" s="156"/>
      <c r="N78" s="121"/>
      <c r="O78" s="121"/>
      <c r="P78" s="156"/>
      <c r="Q78" s="102"/>
    </row>
    <row r="79" spans="1:17" ht="18.75" customHeight="1">
      <c r="A79" s="46" t="s">
        <v>191</v>
      </c>
      <c r="B79" s="82">
        <v>1728</v>
      </c>
      <c r="C79" s="82">
        <v>2776</v>
      </c>
      <c r="D79" s="99">
        <f t="shared" si="9"/>
        <v>4504</v>
      </c>
      <c r="E79" s="82">
        <v>357</v>
      </c>
      <c r="F79" s="82">
        <v>529</v>
      </c>
      <c r="G79" s="134">
        <f t="shared" si="10"/>
        <v>886</v>
      </c>
      <c r="H79" s="82">
        <v>666</v>
      </c>
      <c r="I79" s="82">
        <v>1254</v>
      </c>
      <c r="J79" s="135">
        <f t="shared" si="11"/>
        <v>1920</v>
      </c>
      <c r="K79" s="102"/>
      <c r="L79" s="102"/>
      <c r="M79" s="156"/>
      <c r="N79" s="121"/>
      <c r="O79" s="121"/>
      <c r="P79" s="156"/>
      <c r="Q79" s="102"/>
    </row>
    <row r="80" spans="1:17" ht="18.75" customHeight="1">
      <c r="A80" s="46" t="s">
        <v>192</v>
      </c>
      <c r="B80" s="82">
        <v>702</v>
      </c>
      <c r="C80" s="82">
        <v>900</v>
      </c>
      <c r="D80" s="99">
        <f t="shared" si="9"/>
        <v>1602</v>
      </c>
      <c r="E80" s="82">
        <v>113</v>
      </c>
      <c r="F80" s="82">
        <v>154</v>
      </c>
      <c r="G80" s="134">
        <f t="shared" si="10"/>
        <v>267</v>
      </c>
      <c r="H80" s="82">
        <v>169</v>
      </c>
      <c r="I80" s="82">
        <v>314</v>
      </c>
      <c r="J80" s="135">
        <f t="shared" si="11"/>
        <v>483</v>
      </c>
      <c r="K80" s="102"/>
      <c r="L80" s="102"/>
      <c r="M80" s="156"/>
      <c r="N80" s="121"/>
      <c r="O80" s="121"/>
      <c r="P80" s="156"/>
      <c r="Q80" s="102"/>
    </row>
    <row r="81" spans="1:17" ht="18.75" customHeight="1">
      <c r="A81" s="46" t="s">
        <v>193</v>
      </c>
      <c r="B81" s="82">
        <v>485</v>
      </c>
      <c r="C81" s="82">
        <v>397</v>
      </c>
      <c r="D81" s="99">
        <f t="shared" si="9"/>
        <v>882</v>
      </c>
      <c r="E81" s="82">
        <v>73</v>
      </c>
      <c r="F81" s="82">
        <v>60</v>
      </c>
      <c r="G81" s="134">
        <f t="shared" si="10"/>
        <v>133</v>
      </c>
      <c r="H81" s="82">
        <v>88</v>
      </c>
      <c r="I81" s="82">
        <v>98</v>
      </c>
      <c r="J81" s="135">
        <f t="shared" si="11"/>
        <v>186</v>
      </c>
      <c r="K81" s="102"/>
      <c r="L81" s="102"/>
      <c r="M81" s="156"/>
      <c r="N81" s="121"/>
      <c r="O81" s="121"/>
      <c r="P81" s="156"/>
      <c r="Q81" s="102"/>
    </row>
    <row r="82" spans="1:17" ht="18.75" customHeight="1">
      <c r="A82" s="46" t="s">
        <v>194</v>
      </c>
      <c r="B82" s="82">
        <f t="shared" ref="B82:J82" si="12">SUM(B60:B81)</f>
        <v>761521</v>
      </c>
      <c r="C82" s="82">
        <f t="shared" si="12"/>
        <v>805374</v>
      </c>
      <c r="D82" s="119">
        <f t="shared" si="12"/>
        <v>1566895</v>
      </c>
      <c r="E82" s="82">
        <f t="shared" si="12"/>
        <v>107944</v>
      </c>
      <c r="F82" s="82">
        <f t="shared" si="12"/>
        <v>110480</v>
      </c>
      <c r="G82" s="134">
        <f t="shared" si="12"/>
        <v>218424</v>
      </c>
      <c r="H82" s="82">
        <f t="shared" si="12"/>
        <v>366518</v>
      </c>
      <c r="I82" s="82">
        <f t="shared" si="12"/>
        <v>381217</v>
      </c>
      <c r="J82" s="134">
        <f t="shared" si="12"/>
        <v>747735</v>
      </c>
      <c r="K82" s="102"/>
      <c r="L82" s="102"/>
    </row>
    <row r="83" spans="1:17" s="10" customFormat="1" ht="23.25" customHeight="1">
      <c r="A83" s="38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7" s="10" customFormat="1" ht="21">
      <c r="A84" s="38" t="s">
        <v>85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6"/>
  <sheetViews>
    <sheetView zoomScaleNormal="100" workbookViewId="0">
      <selection activeCell="L5" sqref="L5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247</v>
      </c>
    </row>
    <row r="2" spans="1:17" ht="18.75" customHeight="1">
      <c r="B2" s="122"/>
      <c r="C2" s="88" t="s">
        <v>203</v>
      </c>
      <c r="D2" s="124"/>
      <c r="E2" s="90"/>
      <c r="F2" s="172" t="s">
        <v>214</v>
      </c>
      <c r="G2" s="92"/>
      <c r="H2" s="93"/>
      <c r="I2" s="173" t="s">
        <v>49</v>
      </c>
      <c r="J2" s="95"/>
    </row>
    <row r="3" spans="1:17" ht="18.75" customHeight="1">
      <c r="A3" s="46" t="s">
        <v>172</v>
      </c>
      <c r="B3" s="131" t="s">
        <v>74</v>
      </c>
      <c r="C3" s="131" t="s">
        <v>80</v>
      </c>
      <c r="D3" s="131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99">
        <f>E4+H4+B32+E32</f>
        <v>17767</v>
      </c>
      <c r="C4" s="99">
        <f>F4+I4+C32+F32</f>
        <v>16487</v>
      </c>
      <c r="D4" s="99">
        <f>G4+J4++D32+G32</f>
        <v>34254</v>
      </c>
      <c r="E4" s="82">
        <v>3519</v>
      </c>
      <c r="F4" s="82">
        <v>3302</v>
      </c>
      <c r="G4" s="100">
        <f>E4+F4</f>
        <v>6821</v>
      </c>
      <c r="H4" s="82">
        <v>6422</v>
      </c>
      <c r="I4" s="82">
        <v>5847</v>
      </c>
      <c r="J4" s="101">
        <f>H4+I4</f>
        <v>12269</v>
      </c>
      <c r="K4" s="102"/>
      <c r="L4" s="102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99">
        <f t="shared" ref="B5:C20" si="0">E5+H5+B33+E33</f>
        <v>86205</v>
      </c>
      <c r="C5" s="99">
        <f t="shared" si="0"/>
        <v>81202</v>
      </c>
      <c r="D5" s="99">
        <f t="shared" ref="D5:D25" si="1">G5+J5++D33+G33</f>
        <v>167407</v>
      </c>
      <c r="E5" s="82">
        <v>16977</v>
      </c>
      <c r="F5" s="82">
        <v>16173</v>
      </c>
      <c r="G5" s="100">
        <f t="shared" ref="G5:G25" si="2">E5+F5</f>
        <v>33150</v>
      </c>
      <c r="H5" s="82">
        <v>31052</v>
      </c>
      <c r="I5" s="82">
        <v>28879</v>
      </c>
      <c r="J5" s="101">
        <f t="shared" ref="J5:J25" si="3">H5+I5</f>
        <v>59931</v>
      </c>
      <c r="K5" s="102"/>
      <c r="L5" s="102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99">
        <f t="shared" si="0"/>
        <v>131250</v>
      </c>
      <c r="C6" s="99">
        <f t="shared" si="0"/>
        <v>123549</v>
      </c>
      <c r="D6" s="99">
        <f t="shared" si="1"/>
        <v>254799</v>
      </c>
      <c r="E6" s="82">
        <v>26239</v>
      </c>
      <c r="F6" s="82">
        <v>24647</v>
      </c>
      <c r="G6" s="100">
        <f t="shared" si="2"/>
        <v>50886</v>
      </c>
      <c r="H6" s="82">
        <v>47780</v>
      </c>
      <c r="I6" s="82">
        <v>44614</v>
      </c>
      <c r="J6" s="101">
        <f t="shared" si="3"/>
        <v>92394</v>
      </c>
      <c r="K6" s="102"/>
      <c r="L6" s="102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99">
        <f t="shared" si="0"/>
        <v>143435</v>
      </c>
      <c r="C7" s="99">
        <f t="shared" si="0"/>
        <v>135712</v>
      </c>
      <c r="D7" s="99">
        <f t="shared" si="1"/>
        <v>279147</v>
      </c>
      <c r="E7" s="82">
        <v>28814</v>
      </c>
      <c r="F7" s="82">
        <v>27341</v>
      </c>
      <c r="G7" s="100">
        <f t="shared" si="2"/>
        <v>56155</v>
      </c>
      <c r="H7" s="82">
        <v>51815</v>
      </c>
      <c r="I7" s="82">
        <v>48819</v>
      </c>
      <c r="J7" s="101">
        <f t="shared" si="3"/>
        <v>100634</v>
      </c>
      <c r="K7" s="102"/>
      <c r="L7" s="102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99">
        <f t="shared" si="0"/>
        <v>148915</v>
      </c>
      <c r="C8" s="99">
        <f t="shared" si="0"/>
        <v>140784</v>
      </c>
      <c r="D8" s="99">
        <f t="shared" si="1"/>
        <v>289699</v>
      </c>
      <c r="E8" s="82">
        <v>29521</v>
      </c>
      <c r="F8" s="82">
        <v>27947</v>
      </c>
      <c r="G8" s="100">
        <f t="shared" si="2"/>
        <v>57468</v>
      </c>
      <c r="H8" s="82">
        <v>53409</v>
      </c>
      <c r="I8" s="82">
        <v>50214</v>
      </c>
      <c r="J8" s="101">
        <f t="shared" si="3"/>
        <v>103623</v>
      </c>
      <c r="K8" s="102"/>
      <c r="L8" s="102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99">
        <f t="shared" si="0"/>
        <v>159305</v>
      </c>
      <c r="C9" s="99">
        <f t="shared" si="0"/>
        <v>159952</v>
      </c>
      <c r="D9" s="99">
        <f t="shared" si="1"/>
        <v>319257</v>
      </c>
      <c r="E9" s="82">
        <v>28735</v>
      </c>
      <c r="F9" s="82">
        <v>28931</v>
      </c>
      <c r="G9" s="100">
        <f t="shared" si="2"/>
        <v>57666</v>
      </c>
      <c r="H9" s="82">
        <v>57078</v>
      </c>
      <c r="I9" s="82">
        <v>56014</v>
      </c>
      <c r="J9" s="101">
        <f t="shared" si="3"/>
        <v>113092</v>
      </c>
      <c r="K9" s="102"/>
      <c r="L9" s="102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99">
        <f t="shared" si="0"/>
        <v>191101</v>
      </c>
      <c r="C10" s="99">
        <f t="shared" si="0"/>
        <v>182457</v>
      </c>
      <c r="D10" s="99">
        <f t="shared" si="1"/>
        <v>373558</v>
      </c>
      <c r="E10" s="82">
        <v>36363</v>
      </c>
      <c r="F10" s="82">
        <v>34905</v>
      </c>
      <c r="G10" s="100">
        <f t="shared" si="2"/>
        <v>71268</v>
      </c>
      <c r="H10" s="82">
        <v>68682</v>
      </c>
      <c r="I10" s="82">
        <v>65976</v>
      </c>
      <c r="J10" s="101">
        <f t="shared" si="3"/>
        <v>134658</v>
      </c>
      <c r="K10" s="102"/>
      <c r="L10" s="102"/>
      <c r="M10" s="156"/>
      <c r="N10" s="121"/>
      <c r="O10" s="121"/>
      <c r="P10" s="156"/>
      <c r="Q10" s="102"/>
    </row>
    <row r="11" spans="1:17" ht="18.75" customHeight="1">
      <c r="A11" s="46" t="s">
        <v>179</v>
      </c>
      <c r="B11" s="99">
        <f t="shared" si="0"/>
        <v>180546</v>
      </c>
      <c r="C11" s="99">
        <f t="shared" si="0"/>
        <v>171043</v>
      </c>
      <c r="D11" s="99">
        <f t="shared" si="1"/>
        <v>351589</v>
      </c>
      <c r="E11" s="82">
        <v>36399</v>
      </c>
      <c r="F11" s="82">
        <v>34142</v>
      </c>
      <c r="G11" s="100">
        <f t="shared" si="2"/>
        <v>70541</v>
      </c>
      <c r="H11" s="82">
        <v>64269</v>
      </c>
      <c r="I11" s="82">
        <v>61599</v>
      </c>
      <c r="J11" s="101">
        <f t="shared" si="3"/>
        <v>125868</v>
      </c>
      <c r="K11" s="102"/>
      <c r="L11" s="102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99">
        <f t="shared" si="0"/>
        <v>180199</v>
      </c>
      <c r="C12" s="99">
        <f t="shared" si="0"/>
        <v>172617</v>
      </c>
      <c r="D12" s="99">
        <f t="shared" si="1"/>
        <v>352816</v>
      </c>
      <c r="E12" s="82">
        <v>36764</v>
      </c>
      <c r="F12" s="82">
        <v>34682</v>
      </c>
      <c r="G12" s="100">
        <f t="shared" si="2"/>
        <v>71446</v>
      </c>
      <c r="H12" s="82">
        <v>64023</v>
      </c>
      <c r="I12" s="82">
        <v>62748</v>
      </c>
      <c r="J12" s="101">
        <f t="shared" si="3"/>
        <v>126771</v>
      </c>
      <c r="K12" s="102"/>
      <c r="L12" s="102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99">
        <f t="shared" si="0"/>
        <v>194138</v>
      </c>
      <c r="C13" s="99">
        <f t="shared" si="0"/>
        <v>191939</v>
      </c>
      <c r="D13" s="99">
        <f t="shared" si="1"/>
        <v>386077</v>
      </c>
      <c r="E13" s="82">
        <v>38422</v>
      </c>
      <c r="F13" s="82">
        <v>37413</v>
      </c>
      <c r="G13" s="100">
        <f t="shared" si="2"/>
        <v>75835</v>
      </c>
      <c r="H13" s="82">
        <v>68531</v>
      </c>
      <c r="I13" s="82">
        <v>69333</v>
      </c>
      <c r="J13" s="101">
        <f t="shared" si="3"/>
        <v>137864</v>
      </c>
      <c r="K13" s="102"/>
      <c r="L13" s="102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99">
        <f t="shared" si="0"/>
        <v>204889</v>
      </c>
      <c r="C14" s="99">
        <f t="shared" si="0"/>
        <v>213608</v>
      </c>
      <c r="D14" s="99">
        <f t="shared" si="1"/>
        <v>418497</v>
      </c>
      <c r="E14" s="82">
        <v>41116</v>
      </c>
      <c r="F14" s="82">
        <v>42706</v>
      </c>
      <c r="G14" s="100">
        <f t="shared" si="2"/>
        <v>83822</v>
      </c>
      <c r="H14" s="82">
        <v>68915</v>
      </c>
      <c r="I14" s="82">
        <v>73330</v>
      </c>
      <c r="J14" s="101">
        <f t="shared" si="3"/>
        <v>142245</v>
      </c>
      <c r="K14" s="102"/>
      <c r="L14" s="102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99">
        <f t="shared" si="0"/>
        <v>213026</v>
      </c>
      <c r="C15" s="99">
        <f t="shared" si="0"/>
        <v>229547</v>
      </c>
      <c r="D15" s="99">
        <f t="shared" si="1"/>
        <v>442573</v>
      </c>
      <c r="E15" s="82">
        <v>42952</v>
      </c>
      <c r="F15" s="82">
        <v>45685</v>
      </c>
      <c r="G15" s="100">
        <f t="shared" si="2"/>
        <v>88637</v>
      </c>
      <c r="H15" s="82">
        <v>73020</v>
      </c>
      <c r="I15" s="82">
        <v>80293</v>
      </c>
      <c r="J15" s="101">
        <f t="shared" si="3"/>
        <v>153313</v>
      </c>
      <c r="K15" s="102"/>
      <c r="L15" s="102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99">
        <f t="shared" si="0"/>
        <v>181542</v>
      </c>
      <c r="C16" s="99">
        <f t="shared" si="0"/>
        <v>197627</v>
      </c>
      <c r="D16" s="99">
        <f t="shared" si="1"/>
        <v>379169</v>
      </c>
      <c r="E16" s="82">
        <v>36107</v>
      </c>
      <c r="F16" s="82">
        <v>38441</v>
      </c>
      <c r="G16" s="100">
        <f t="shared" si="2"/>
        <v>74548</v>
      </c>
      <c r="H16" s="82">
        <v>64273</v>
      </c>
      <c r="I16" s="82">
        <v>71763</v>
      </c>
      <c r="J16" s="101">
        <f t="shared" si="3"/>
        <v>136036</v>
      </c>
      <c r="K16" s="102"/>
      <c r="L16" s="102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99">
        <f t="shared" si="0"/>
        <v>141808</v>
      </c>
      <c r="C17" s="99">
        <f t="shared" si="0"/>
        <v>159985</v>
      </c>
      <c r="D17" s="99">
        <f t="shared" si="1"/>
        <v>301793</v>
      </c>
      <c r="E17" s="82">
        <v>27162</v>
      </c>
      <c r="F17" s="82">
        <v>30428</v>
      </c>
      <c r="G17" s="100">
        <f t="shared" si="2"/>
        <v>57590</v>
      </c>
      <c r="H17" s="82">
        <v>51229</v>
      </c>
      <c r="I17" s="82">
        <v>58797</v>
      </c>
      <c r="J17" s="101">
        <f t="shared" si="3"/>
        <v>110026</v>
      </c>
      <c r="K17" s="102"/>
      <c r="L17" s="102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99">
        <f t="shared" si="0"/>
        <v>107013</v>
      </c>
      <c r="C18" s="99">
        <f t="shared" si="0"/>
        <v>124558</v>
      </c>
      <c r="D18" s="99">
        <f t="shared" si="1"/>
        <v>231571</v>
      </c>
      <c r="E18" s="82">
        <v>19924</v>
      </c>
      <c r="F18" s="82">
        <v>23198</v>
      </c>
      <c r="G18" s="100">
        <f>E18+F18</f>
        <v>43122</v>
      </c>
      <c r="H18" s="82">
        <v>38560</v>
      </c>
      <c r="I18" s="82">
        <v>45348</v>
      </c>
      <c r="J18" s="101">
        <f t="shared" si="3"/>
        <v>83908</v>
      </c>
      <c r="K18" s="102"/>
      <c r="L18" s="102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99">
        <f t="shared" si="0"/>
        <v>81783</v>
      </c>
      <c r="C19" s="99">
        <f t="shared" si="0"/>
        <v>100312</v>
      </c>
      <c r="D19" s="99">
        <f t="shared" si="1"/>
        <v>182095</v>
      </c>
      <c r="E19" s="82">
        <v>14715</v>
      </c>
      <c r="F19" s="82">
        <v>18409</v>
      </c>
      <c r="G19" s="100">
        <f t="shared" si="2"/>
        <v>33124</v>
      </c>
      <c r="H19" s="82">
        <v>29570</v>
      </c>
      <c r="I19" s="82">
        <v>35875</v>
      </c>
      <c r="J19" s="101">
        <f t="shared" si="3"/>
        <v>65445</v>
      </c>
      <c r="K19" s="102"/>
      <c r="L19" s="102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99">
        <f t="shared" si="0"/>
        <v>50555</v>
      </c>
      <c r="C20" s="99">
        <f t="shared" si="0"/>
        <v>66296</v>
      </c>
      <c r="D20" s="99">
        <f t="shared" si="1"/>
        <v>116851</v>
      </c>
      <c r="E20" s="82">
        <v>9117</v>
      </c>
      <c r="F20" s="82">
        <v>11997</v>
      </c>
      <c r="G20" s="100">
        <f t="shared" si="2"/>
        <v>21114</v>
      </c>
      <c r="H20" s="82">
        <v>18274</v>
      </c>
      <c r="I20" s="82">
        <v>23332</v>
      </c>
      <c r="J20" s="101">
        <f t="shared" si="3"/>
        <v>41606</v>
      </c>
      <c r="K20" s="102"/>
      <c r="L20" s="102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99">
        <f t="shared" ref="B21:C25" si="4">E21+H21+B49+E49</f>
        <v>27186</v>
      </c>
      <c r="C21" s="99">
        <f t="shared" si="4"/>
        <v>39365</v>
      </c>
      <c r="D21" s="99">
        <f t="shared" si="1"/>
        <v>66551</v>
      </c>
      <c r="E21" s="82">
        <v>4568</v>
      </c>
      <c r="F21" s="82">
        <v>7090</v>
      </c>
      <c r="G21" s="100">
        <f>E21+F21</f>
        <v>11658</v>
      </c>
      <c r="H21" s="82">
        <v>10627</v>
      </c>
      <c r="I21" s="82">
        <v>14428</v>
      </c>
      <c r="J21" s="101">
        <f t="shared" si="3"/>
        <v>25055</v>
      </c>
      <c r="K21" s="102"/>
      <c r="L21" s="102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99">
        <f t="shared" si="4"/>
        <v>12087</v>
      </c>
      <c r="C22" s="99">
        <f t="shared" si="4"/>
        <v>19840</v>
      </c>
      <c r="D22" s="99">
        <f t="shared" si="1"/>
        <v>31927</v>
      </c>
      <c r="E22" s="82">
        <v>1906</v>
      </c>
      <c r="F22" s="82">
        <v>3522</v>
      </c>
      <c r="G22" s="100">
        <f t="shared" si="2"/>
        <v>5428</v>
      </c>
      <c r="H22" s="82">
        <v>5008</v>
      </c>
      <c r="I22" s="82">
        <v>7488</v>
      </c>
      <c r="J22" s="101">
        <f t="shared" si="3"/>
        <v>12496</v>
      </c>
      <c r="K22" s="102"/>
      <c r="L22" s="102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99">
        <f t="shared" si="4"/>
        <v>4132</v>
      </c>
      <c r="C23" s="99">
        <f t="shared" si="4"/>
        <v>7269</v>
      </c>
      <c r="D23" s="99">
        <f t="shared" si="1"/>
        <v>11401</v>
      </c>
      <c r="E23" s="82">
        <v>699</v>
      </c>
      <c r="F23" s="82">
        <v>1328</v>
      </c>
      <c r="G23" s="100">
        <f t="shared" si="2"/>
        <v>2027</v>
      </c>
      <c r="H23" s="82">
        <v>1809</v>
      </c>
      <c r="I23" s="82">
        <v>2946</v>
      </c>
      <c r="J23" s="101">
        <f t="shared" si="3"/>
        <v>4755</v>
      </c>
      <c r="K23" s="102"/>
      <c r="L23" s="102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99">
        <f t="shared" si="4"/>
        <v>1141</v>
      </c>
      <c r="C24" s="99">
        <f t="shared" si="4"/>
        <v>1667</v>
      </c>
      <c r="D24" s="99">
        <f t="shared" si="1"/>
        <v>2808</v>
      </c>
      <c r="E24" s="82">
        <v>168</v>
      </c>
      <c r="F24" s="82">
        <v>283</v>
      </c>
      <c r="G24" s="100">
        <f t="shared" si="2"/>
        <v>451</v>
      </c>
      <c r="H24" s="82">
        <v>591</v>
      </c>
      <c r="I24" s="82">
        <v>770</v>
      </c>
      <c r="J24" s="101">
        <f t="shared" si="3"/>
        <v>1361</v>
      </c>
      <c r="K24" s="102"/>
      <c r="L24" s="102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99">
        <f t="shared" si="4"/>
        <v>521</v>
      </c>
      <c r="C25" s="99">
        <f t="shared" si="4"/>
        <v>626</v>
      </c>
      <c r="D25" s="99">
        <f t="shared" si="1"/>
        <v>1147</v>
      </c>
      <c r="E25" s="82">
        <v>60</v>
      </c>
      <c r="F25" s="82">
        <v>82</v>
      </c>
      <c r="G25" s="100">
        <f t="shared" si="2"/>
        <v>142</v>
      </c>
      <c r="H25" s="82">
        <v>329</v>
      </c>
      <c r="I25" s="82">
        <v>367</v>
      </c>
      <c r="J25" s="101">
        <f t="shared" si="3"/>
        <v>696</v>
      </c>
      <c r="K25" s="102"/>
      <c r="L25" s="102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119">
        <f>E26+H26+B54+E54</f>
        <v>2458544</v>
      </c>
      <c r="C26" s="119">
        <f>F26+I26+C54+F54</f>
        <v>2536442</v>
      </c>
      <c r="D26" s="119">
        <f>G26+J26+D54+G54</f>
        <v>4994986</v>
      </c>
      <c r="E26" s="82">
        <f t="shared" ref="E26:J26" si="5">SUM(E4:E25)</f>
        <v>480247</v>
      </c>
      <c r="F26" s="82">
        <f t="shared" si="5"/>
        <v>492652</v>
      </c>
      <c r="G26" s="100">
        <f t="shared" si="5"/>
        <v>972899</v>
      </c>
      <c r="H26" s="82">
        <f t="shared" si="5"/>
        <v>875266</v>
      </c>
      <c r="I26" s="82">
        <f t="shared" si="5"/>
        <v>908780</v>
      </c>
      <c r="J26" s="101">
        <f t="shared" si="5"/>
        <v>1784046</v>
      </c>
      <c r="K26" s="102"/>
      <c r="L26" s="102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215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248</v>
      </c>
    </row>
    <row r="30" spans="1:17" ht="18.75" customHeight="1">
      <c r="B30" s="106"/>
      <c r="C30" s="174" t="s">
        <v>46</v>
      </c>
      <c r="D30" s="108"/>
      <c r="E30" s="109"/>
      <c r="F30" s="175" t="s">
        <v>55</v>
      </c>
      <c r="G30" s="176"/>
      <c r="J30" s="86" t="s">
        <v>153</v>
      </c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</row>
    <row r="32" spans="1:17" ht="18.75" customHeight="1">
      <c r="A32" s="46">
        <v>0</v>
      </c>
      <c r="B32" s="82">
        <v>3323</v>
      </c>
      <c r="C32" s="82">
        <v>3120</v>
      </c>
      <c r="D32" s="118">
        <f>B32+C32</f>
        <v>6443</v>
      </c>
      <c r="E32" s="82">
        <v>4503</v>
      </c>
      <c r="F32" s="82">
        <v>4218</v>
      </c>
      <c r="G32" s="119">
        <f>E32+F32</f>
        <v>8721</v>
      </c>
      <c r="H32" s="102"/>
      <c r="I32" s="102"/>
      <c r="J32" s="156"/>
      <c r="K32" s="121"/>
      <c r="L32" s="121"/>
      <c r="M32" s="156"/>
      <c r="N32" s="102"/>
    </row>
    <row r="33" spans="1:14" ht="18.75" customHeight="1">
      <c r="A33" s="59" t="s">
        <v>173</v>
      </c>
      <c r="B33" s="82">
        <v>16167</v>
      </c>
      <c r="C33" s="82">
        <v>15074</v>
      </c>
      <c r="D33" s="118">
        <f t="shared" ref="D33:D53" si="6">B33+C33</f>
        <v>31241</v>
      </c>
      <c r="E33" s="82">
        <v>22009</v>
      </c>
      <c r="F33" s="82">
        <v>21076</v>
      </c>
      <c r="G33" s="119">
        <f t="shared" ref="G33:G53" si="7">E33+F33</f>
        <v>43085</v>
      </c>
      <c r="H33" s="102"/>
      <c r="I33" s="102"/>
      <c r="J33" s="156"/>
      <c r="K33" s="121"/>
      <c r="L33" s="121"/>
      <c r="M33" s="156"/>
      <c r="N33" s="102"/>
    </row>
    <row r="34" spans="1:14" ht="18.75" customHeight="1">
      <c r="A34" s="61" t="s">
        <v>174</v>
      </c>
      <c r="B34" s="82">
        <v>24059</v>
      </c>
      <c r="C34" s="82">
        <v>22697</v>
      </c>
      <c r="D34" s="118">
        <f t="shared" si="6"/>
        <v>46756</v>
      </c>
      <c r="E34" s="82">
        <v>33172</v>
      </c>
      <c r="F34" s="82">
        <v>31591</v>
      </c>
      <c r="G34" s="119">
        <f t="shared" si="7"/>
        <v>64763</v>
      </c>
      <c r="H34" s="102"/>
      <c r="I34" s="102"/>
      <c r="J34" s="156"/>
      <c r="K34" s="121"/>
      <c r="L34" s="121"/>
      <c r="M34" s="156"/>
      <c r="N34" s="102"/>
    </row>
    <row r="35" spans="1:14" ht="18.75" customHeight="1">
      <c r="A35" s="46" t="s">
        <v>175</v>
      </c>
      <c r="B35" s="82">
        <v>26456</v>
      </c>
      <c r="C35" s="82">
        <v>25089</v>
      </c>
      <c r="D35" s="118">
        <f t="shared" si="6"/>
        <v>51545</v>
      </c>
      <c r="E35" s="82">
        <v>36350</v>
      </c>
      <c r="F35" s="82">
        <v>34463</v>
      </c>
      <c r="G35" s="119">
        <f t="shared" si="7"/>
        <v>70813</v>
      </c>
      <c r="H35" s="102"/>
      <c r="I35" s="102"/>
      <c r="J35" s="156"/>
      <c r="K35" s="121"/>
      <c r="L35" s="121"/>
      <c r="M35" s="156"/>
      <c r="N35" s="102"/>
    </row>
    <row r="36" spans="1:14" ht="18.75" customHeight="1">
      <c r="A36" s="46" t="s">
        <v>176</v>
      </c>
      <c r="B36" s="82">
        <v>27868</v>
      </c>
      <c r="C36" s="82">
        <v>27263</v>
      </c>
      <c r="D36" s="118">
        <f t="shared" si="6"/>
        <v>55131</v>
      </c>
      <c r="E36" s="82">
        <v>38117</v>
      </c>
      <c r="F36" s="82">
        <v>35360</v>
      </c>
      <c r="G36" s="119">
        <f t="shared" si="7"/>
        <v>73477</v>
      </c>
      <c r="H36" s="102"/>
      <c r="I36" s="102"/>
      <c r="J36" s="156"/>
      <c r="K36" s="121"/>
      <c r="L36" s="121"/>
      <c r="M36" s="156"/>
      <c r="N36" s="102"/>
    </row>
    <row r="37" spans="1:14" ht="18.75" customHeight="1">
      <c r="A37" s="46" t="s">
        <v>177</v>
      </c>
      <c r="B37" s="82">
        <v>31576</v>
      </c>
      <c r="C37" s="82">
        <v>35459</v>
      </c>
      <c r="D37" s="118">
        <f t="shared" si="6"/>
        <v>67035</v>
      </c>
      <c r="E37" s="82">
        <v>41916</v>
      </c>
      <c r="F37" s="82">
        <v>39548</v>
      </c>
      <c r="G37" s="119">
        <f t="shared" si="7"/>
        <v>81464</v>
      </c>
      <c r="H37" s="102"/>
      <c r="I37" s="102"/>
      <c r="J37" s="156"/>
      <c r="K37" s="121"/>
      <c r="L37" s="121"/>
      <c r="M37" s="156"/>
      <c r="N37" s="102"/>
    </row>
    <row r="38" spans="1:14" ht="18.75" customHeight="1">
      <c r="A38" s="46" t="s">
        <v>178</v>
      </c>
      <c r="B38" s="82">
        <v>35259</v>
      </c>
      <c r="C38" s="82">
        <v>34088</v>
      </c>
      <c r="D38" s="118">
        <f t="shared" si="6"/>
        <v>69347</v>
      </c>
      <c r="E38" s="82">
        <v>50797</v>
      </c>
      <c r="F38" s="82">
        <v>47488</v>
      </c>
      <c r="G38" s="119">
        <f t="shared" si="7"/>
        <v>98285</v>
      </c>
      <c r="H38" s="102"/>
      <c r="I38" s="102"/>
      <c r="J38" s="156"/>
      <c r="K38" s="121"/>
      <c r="L38" s="121"/>
      <c r="M38" s="156"/>
      <c r="N38" s="102"/>
    </row>
    <row r="39" spans="1:14" ht="18.75" customHeight="1">
      <c r="A39" s="46" t="s">
        <v>179</v>
      </c>
      <c r="B39" s="82">
        <v>33230</v>
      </c>
      <c r="C39" s="82">
        <v>31674</v>
      </c>
      <c r="D39" s="118">
        <f t="shared" si="6"/>
        <v>64904</v>
      </c>
      <c r="E39" s="82">
        <v>46648</v>
      </c>
      <c r="F39" s="82">
        <v>43628</v>
      </c>
      <c r="G39" s="119">
        <f t="shared" si="7"/>
        <v>90276</v>
      </c>
      <c r="H39" s="102"/>
      <c r="I39" s="102"/>
      <c r="J39" s="156"/>
      <c r="K39" s="121"/>
      <c r="L39" s="121"/>
      <c r="M39" s="156"/>
      <c r="N39" s="102"/>
    </row>
    <row r="40" spans="1:14" ht="18.75" customHeight="1">
      <c r="A40" s="46" t="s">
        <v>180</v>
      </c>
      <c r="B40" s="82">
        <v>32303</v>
      </c>
      <c r="C40" s="82">
        <v>30762</v>
      </c>
      <c r="D40" s="118">
        <f t="shared" si="6"/>
        <v>63065</v>
      </c>
      <c r="E40" s="82">
        <v>47109</v>
      </c>
      <c r="F40" s="82">
        <v>44425</v>
      </c>
      <c r="G40" s="119">
        <f t="shared" si="7"/>
        <v>91534</v>
      </c>
      <c r="H40" s="102"/>
      <c r="I40" s="102"/>
      <c r="J40" s="156"/>
      <c r="K40" s="121"/>
      <c r="L40" s="121"/>
      <c r="M40" s="156"/>
      <c r="N40" s="102"/>
    </row>
    <row r="41" spans="1:14" ht="18.75" customHeight="1">
      <c r="A41" s="46" t="s">
        <v>181</v>
      </c>
      <c r="B41" s="82">
        <v>36186</v>
      </c>
      <c r="C41" s="82">
        <v>35899</v>
      </c>
      <c r="D41" s="118">
        <f t="shared" si="6"/>
        <v>72085</v>
      </c>
      <c r="E41" s="82">
        <v>50999</v>
      </c>
      <c r="F41" s="82">
        <v>49294</v>
      </c>
      <c r="G41" s="119">
        <f t="shared" si="7"/>
        <v>100293</v>
      </c>
      <c r="H41" s="102"/>
      <c r="I41" s="102"/>
      <c r="J41" s="156"/>
      <c r="K41" s="121"/>
      <c r="L41" s="121"/>
      <c r="M41" s="156"/>
      <c r="N41" s="102"/>
    </row>
    <row r="42" spans="1:14" ht="18.75" customHeight="1">
      <c r="A42" s="46" t="s">
        <v>182</v>
      </c>
      <c r="B42" s="82">
        <v>39883</v>
      </c>
      <c r="C42" s="82">
        <v>40868</v>
      </c>
      <c r="D42" s="118">
        <f t="shared" si="6"/>
        <v>80751</v>
      </c>
      <c r="E42" s="82">
        <v>54975</v>
      </c>
      <c r="F42" s="82">
        <v>56704</v>
      </c>
      <c r="G42" s="119">
        <f t="shared" si="7"/>
        <v>111679</v>
      </c>
      <c r="H42" s="102"/>
      <c r="I42" s="102"/>
      <c r="J42" s="156"/>
      <c r="K42" s="121"/>
      <c r="L42" s="121"/>
      <c r="M42" s="156"/>
      <c r="N42" s="102"/>
    </row>
    <row r="43" spans="1:14" ht="18.75" customHeight="1">
      <c r="A43" s="46" t="s">
        <v>183</v>
      </c>
      <c r="B43" s="82">
        <v>40806</v>
      </c>
      <c r="C43" s="82">
        <v>43994</v>
      </c>
      <c r="D43" s="118">
        <f t="shared" si="6"/>
        <v>84800</v>
      </c>
      <c r="E43" s="82">
        <v>56248</v>
      </c>
      <c r="F43" s="82">
        <v>59575</v>
      </c>
      <c r="G43" s="119">
        <f t="shared" si="7"/>
        <v>115823</v>
      </c>
      <c r="H43" s="102"/>
      <c r="I43" s="102"/>
      <c r="J43" s="156"/>
      <c r="K43" s="121"/>
      <c r="L43" s="121"/>
      <c r="M43" s="156"/>
      <c r="N43" s="102"/>
    </row>
    <row r="44" spans="1:14" ht="18.75" customHeight="1">
      <c r="A44" s="46" t="s">
        <v>184</v>
      </c>
      <c r="B44" s="82">
        <v>34730</v>
      </c>
      <c r="C44" s="82">
        <v>37042</v>
      </c>
      <c r="D44" s="118">
        <f t="shared" si="6"/>
        <v>71772</v>
      </c>
      <c r="E44" s="82">
        <v>46432</v>
      </c>
      <c r="F44" s="82">
        <v>50381</v>
      </c>
      <c r="G44" s="119">
        <f t="shared" si="7"/>
        <v>96813</v>
      </c>
      <c r="H44" s="102"/>
      <c r="I44" s="102"/>
      <c r="J44" s="156"/>
      <c r="K44" s="121"/>
      <c r="L44" s="121"/>
      <c r="M44" s="156"/>
      <c r="N44" s="102"/>
    </row>
    <row r="45" spans="1:14" ht="18.75" customHeight="1">
      <c r="A45" s="46" t="s">
        <v>185</v>
      </c>
      <c r="B45" s="82">
        <v>27093</v>
      </c>
      <c r="C45" s="82">
        <v>30235</v>
      </c>
      <c r="D45" s="118">
        <f t="shared" si="6"/>
        <v>57328</v>
      </c>
      <c r="E45" s="82">
        <v>36324</v>
      </c>
      <c r="F45" s="82">
        <v>40525</v>
      </c>
      <c r="G45" s="119">
        <f t="shared" si="7"/>
        <v>76849</v>
      </c>
      <c r="H45" s="102"/>
      <c r="I45" s="102"/>
      <c r="J45" s="156"/>
      <c r="K45" s="121"/>
      <c r="L45" s="121"/>
      <c r="M45" s="156"/>
      <c r="N45" s="102"/>
    </row>
    <row r="46" spans="1:14" ht="18.75" customHeight="1">
      <c r="A46" s="46" t="s">
        <v>186</v>
      </c>
      <c r="B46" s="82">
        <v>20628</v>
      </c>
      <c r="C46" s="82">
        <v>23797</v>
      </c>
      <c r="D46" s="118">
        <f t="shared" si="6"/>
        <v>44425</v>
      </c>
      <c r="E46" s="82">
        <v>27901</v>
      </c>
      <c r="F46" s="82">
        <v>32215</v>
      </c>
      <c r="G46" s="119">
        <f t="shared" si="7"/>
        <v>60116</v>
      </c>
      <c r="H46" s="102"/>
      <c r="I46" s="102"/>
      <c r="J46" s="156"/>
      <c r="K46" s="121"/>
      <c r="L46" s="121"/>
      <c r="M46" s="156"/>
      <c r="N46" s="102"/>
    </row>
    <row r="47" spans="1:14" ht="18.75" customHeight="1">
      <c r="A47" s="46" t="s">
        <v>187</v>
      </c>
      <c r="B47" s="82">
        <v>15945</v>
      </c>
      <c r="C47" s="82">
        <v>19705</v>
      </c>
      <c r="D47" s="118">
        <f t="shared" si="6"/>
        <v>35650</v>
      </c>
      <c r="E47" s="82">
        <v>21553</v>
      </c>
      <c r="F47" s="82">
        <v>26323</v>
      </c>
      <c r="G47" s="119">
        <f t="shared" si="7"/>
        <v>47876</v>
      </c>
      <c r="H47" s="102"/>
      <c r="I47" s="102"/>
      <c r="J47" s="156"/>
      <c r="K47" s="121"/>
      <c r="L47" s="121"/>
      <c r="M47" s="156"/>
      <c r="N47" s="102"/>
    </row>
    <row r="48" spans="1:14" ht="18.75" customHeight="1">
      <c r="A48" s="46" t="s">
        <v>188</v>
      </c>
      <c r="B48" s="82">
        <v>9815</v>
      </c>
      <c r="C48" s="82">
        <v>12940</v>
      </c>
      <c r="D48" s="118">
        <f t="shared" si="6"/>
        <v>22755</v>
      </c>
      <c r="E48" s="82">
        <v>13349</v>
      </c>
      <c r="F48" s="82">
        <v>18027</v>
      </c>
      <c r="G48" s="119">
        <f t="shared" si="7"/>
        <v>31376</v>
      </c>
      <c r="H48" s="102"/>
      <c r="I48" s="102"/>
      <c r="J48" s="156"/>
      <c r="K48" s="121"/>
      <c r="L48" s="121"/>
      <c r="M48" s="156"/>
      <c r="N48" s="102"/>
    </row>
    <row r="49" spans="1:14" ht="18.75" customHeight="1">
      <c r="A49" s="46" t="s">
        <v>189</v>
      </c>
      <c r="B49" s="82">
        <v>5008</v>
      </c>
      <c r="C49" s="82">
        <v>7456</v>
      </c>
      <c r="D49" s="118">
        <f t="shared" si="6"/>
        <v>12464</v>
      </c>
      <c r="E49" s="82">
        <v>6983</v>
      </c>
      <c r="F49" s="82">
        <v>10391</v>
      </c>
      <c r="G49" s="119">
        <f t="shared" si="7"/>
        <v>17374</v>
      </c>
      <c r="H49" s="102"/>
      <c r="I49" s="102"/>
      <c r="J49" s="156"/>
      <c r="K49" s="121"/>
      <c r="L49" s="121"/>
      <c r="M49" s="156"/>
      <c r="N49" s="102"/>
    </row>
    <row r="50" spans="1:14" ht="18.75" customHeight="1">
      <c r="A50" s="46" t="s">
        <v>190</v>
      </c>
      <c r="B50" s="82">
        <v>2143</v>
      </c>
      <c r="C50" s="82">
        <v>3602</v>
      </c>
      <c r="D50" s="118">
        <f t="shared" si="6"/>
        <v>5745</v>
      </c>
      <c r="E50" s="82">
        <v>3030</v>
      </c>
      <c r="F50" s="82">
        <v>5228</v>
      </c>
      <c r="G50" s="119">
        <f t="shared" si="7"/>
        <v>8258</v>
      </c>
      <c r="H50" s="102"/>
      <c r="I50" s="102"/>
      <c r="J50" s="156"/>
      <c r="K50" s="121"/>
      <c r="L50" s="121"/>
      <c r="M50" s="156"/>
      <c r="N50" s="102"/>
    </row>
    <row r="51" spans="1:14" ht="18.75" customHeight="1">
      <c r="A51" s="46" t="s">
        <v>191</v>
      </c>
      <c r="B51" s="82">
        <v>712</v>
      </c>
      <c r="C51" s="82">
        <v>1181</v>
      </c>
      <c r="D51" s="118">
        <f t="shared" si="6"/>
        <v>1893</v>
      </c>
      <c r="E51" s="82">
        <v>912</v>
      </c>
      <c r="F51" s="82">
        <v>1814</v>
      </c>
      <c r="G51" s="119">
        <f t="shared" si="7"/>
        <v>2726</v>
      </c>
      <c r="H51" s="102"/>
      <c r="I51" s="102"/>
      <c r="J51" s="156"/>
      <c r="K51" s="121"/>
      <c r="L51" s="121"/>
      <c r="M51" s="156"/>
      <c r="N51" s="102"/>
    </row>
    <row r="52" spans="1:14" ht="18.75" customHeight="1">
      <c r="A52" s="46" t="s">
        <v>192</v>
      </c>
      <c r="B52" s="82">
        <v>163</v>
      </c>
      <c r="C52" s="82">
        <v>249</v>
      </c>
      <c r="D52" s="118">
        <f t="shared" si="6"/>
        <v>412</v>
      </c>
      <c r="E52" s="82">
        <v>219</v>
      </c>
      <c r="F52" s="82">
        <v>365</v>
      </c>
      <c r="G52" s="119">
        <f t="shared" si="7"/>
        <v>584</v>
      </c>
      <c r="H52" s="102"/>
      <c r="I52" s="102"/>
      <c r="J52" s="156"/>
      <c r="K52" s="121"/>
      <c r="L52" s="121"/>
      <c r="M52" s="156"/>
      <c r="N52" s="102"/>
    </row>
    <row r="53" spans="1:14" ht="18.75" customHeight="1">
      <c r="A53" s="46" t="s">
        <v>193</v>
      </c>
      <c r="B53" s="82">
        <v>57</v>
      </c>
      <c r="C53" s="82">
        <v>74</v>
      </c>
      <c r="D53" s="118">
        <f t="shared" si="6"/>
        <v>131</v>
      </c>
      <c r="E53" s="82">
        <v>75</v>
      </c>
      <c r="F53" s="82">
        <v>103</v>
      </c>
      <c r="G53" s="119">
        <f t="shared" si="7"/>
        <v>178</v>
      </c>
      <c r="H53" s="102"/>
      <c r="I53" s="102"/>
      <c r="J53" s="156"/>
      <c r="K53" s="121"/>
      <c r="L53" s="121"/>
      <c r="M53" s="156"/>
      <c r="N53" s="102"/>
    </row>
    <row r="54" spans="1:14" ht="18.75" customHeight="1">
      <c r="A54" s="46" t="s">
        <v>194</v>
      </c>
      <c r="B54" s="82">
        <f t="shared" ref="B54:G54" si="8">SUM(B32:B53)</f>
        <v>463410</v>
      </c>
      <c r="C54" s="82">
        <f t="shared" si="8"/>
        <v>482268</v>
      </c>
      <c r="D54" s="101">
        <f t="shared" si="8"/>
        <v>945678</v>
      </c>
      <c r="E54" s="82">
        <f t="shared" si="8"/>
        <v>639621</v>
      </c>
      <c r="F54" s="82">
        <f t="shared" si="8"/>
        <v>652742</v>
      </c>
      <c r="G54" s="119">
        <f t="shared" si="8"/>
        <v>1292363</v>
      </c>
      <c r="H54" s="102"/>
      <c r="I54" s="102"/>
    </row>
    <row r="55" spans="1:14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4" s="10" customFormat="1" ht="21">
      <c r="A56" s="38" t="s">
        <v>211</v>
      </c>
      <c r="B56" s="11"/>
      <c r="C56" s="11"/>
      <c r="D56" s="11"/>
      <c r="E56" s="12"/>
      <c r="F56" s="12"/>
      <c r="G56" s="12"/>
      <c r="H56" s="12"/>
      <c r="I56" s="12"/>
      <c r="J56" s="12"/>
    </row>
  </sheetData>
  <pageMargins left="0.70866141732283472" right="0.70866141732283472" top="0.62" bottom="0.5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4"/>
  <sheetViews>
    <sheetView zoomScale="90" zoomScaleNormal="90" workbookViewId="0">
      <selection activeCell="M19" sqref="M19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249</v>
      </c>
    </row>
    <row r="2" spans="1:17" ht="18.75" customHeight="1">
      <c r="B2" s="87"/>
      <c r="C2" s="88" t="s">
        <v>204</v>
      </c>
      <c r="D2" s="89"/>
      <c r="E2" s="90"/>
      <c r="F2" s="177" t="s">
        <v>50</v>
      </c>
      <c r="G2" s="92"/>
      <c r="H2" s="93"/>
      <c r="I2" s="178" t="s">
        <v>41</v>
      </c>
      <c r="J2" s="95"/>
    </row>
    <row r="3" spans="1:17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148">
        <f t="shared" ref="B4:D19" si="0">E4+H4+B32+E32+H32+B60+E60</f>
        <v>21019</v>
      </c>
      <c r="C4" s="148">
        <f t="shared" si="0"/>
        <v>19937</v>
      </c>
      <c r="D4" s="148">
        <f t="shared" si="0"/>
        <v>40956</v>
      </c>
      <c r="E4" s="82">
        <v>1688</v>
      </c>
      <c r="F4" s="82">
        <v>1635</v>
      </c>
      <c r="G4" s="100">
        <f>E4+F4</f>
        <v>3323</v>
      </c>
      <c r="H4" s="82">
        <v>2638</v>
      </c>
      <c r="I4" s="82">
        <v>2489</v>
      </c>
      <c r="J4" s="101">
        <f>H4+I4</f>
        <v>5127</v>
      </c>
      <c r="K4" s="102"/>
      <c r="L4" s="102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148">
        <f t="shared" si="0"/>
        <v>102444</v>
      </c>
      <c r="C5" s="148">
        <f t="shared" si="0"/>
        <v>97406</v>
      </c>
      <c r="D5" s="148">
        <f t="shared" si="0"/>
        <v>199850</v>
      </c>
      <c r="E5" s="82">
        <v>8091</v>
      </c>
      <c r="F5" s="82">
        <v>7838</v>
      </c>
      <c r="G5" s="100">
        <f t="shared" ref="G5:G25" si="1">E5+F5</f>
        <v>15929</v>
      </c>
      <c r="H5" s="82">
        <v>12280</v>
      </c>
      <c r="I5" s="82">
        <v>11550</v>
      </c>
      <c r="J5" s="101">
        <f t="shared" ref="J5:J25" si="2">H5+I5</f>
        <v>23830</v>
      </c>
      <c r="K5" s="102"/>
      <c r="L5" s="102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148">
        <f t="shared" si="0"/>
        <v>158119</v>
      </c>
      <c r="C6" s="148">
        <f t="shared" si="0"/>
        <v>149463</v>
      </c>
      <c r="D6" s="148">
        <f t="shared" si="0"/>
        <v>307582</v>
      </c>
      <c r="E6" s="82">
        <v>13360</v>
      </c>
      <c r="F6" s="82">
        <v>12423</v>
      </c>
      <c r="G6" s="100">
        <f t="shared" si="1"/>
        <v>25783</v>
      </c>
      <c r="H6" s="82">
        <v>18234</v>
      </c>
      <c r="I6" s="82">
        <v>16996</v>
      </c>
      <c r="J6" s="101">
        <f t="shared" si="2"/>
        <v>35230</v>
      </c>
      <c r="K6" s="102"/>
      <c r="L6" s="102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148">
        <f t="shared" si="0"/>
        <v>174635</v>
      </c>
      <c r="C7" s="148">
        <f t="shared" si="0"/>
        <v>166688</v>
      </c>
      <c r="D7" s="148">
        <f t="shared" si="0"/>
        <v>341323</v>
      </c>
      <c r="E7" s="82">
        <v>14984</v>
      </c>
      <c r="F7" s="82">
        <v>14256</v>
      </c>
      <c r="G7" s="100">
        <f t="shared" si="1"/>
        <v>29240</v>
      </c>
      <c r="H7" s="82">
        <v>19361</v>
      </c>
      <c r="I7" s="82">
        <v>18538</v>
      </c>
      <c r="J7" s="101">
        <f t="shared" si="2"/>
        <v>37899</v>
      </c>
      <c r="K7" s="102"/>
      <c r="L7" s="102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148">
        <f t="shared" si="0"/>
        <v>180449</v>
      </c>
      <c r="C8" s="148">
        <f t="shared" si="0"/>
        <v>171979</v>
      </c>
      <c r="D8" s="148">
        <f t="shared" si="0"/>
        <v>352428</v>
      </c>
      <c r="E8" s="82">
        <v>14977</v>
      </c>
      <c r="F8" s="82">
        <v>14092</v>
      </c>
      <c r="G8" s="100">
        <f t="shared" si="1"/>
        <v>29069</v>
      </c>
      <c r="H8" s="82">
        <v>19626</v>
      </c>
      <c r="I8" s="82">
        <v>18694</v>
      </c>
      <c r="J8" s="101">
        <f t="shared" si="2"/>
        <v>38320</v>
      </c>
      <c r="K8" s="102"/>
      <c r="L8" s="102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148">
        <f t="shared" si="0"/>
        <v>182174</v>
      </c>
      <c r="C9" s="148">
        <f t="shared" si="0"/>
        <v>180998</v>
      </c>
      <c r="D9" s="148">
        <f t="shared" si="0"/>
        <v>363172</v>
      </c>
      <c r="E9" s="82">
        <v>13931</v>
      </c>
      <c r="F9" s="82">
        <v>14059</v>
      </c>
      <c r="G9" s="100">
        <f t="shared" si="1"/>
        <v>27990</v>
      </c>
      <c r="H9" s="82">
        <v>19317</v>
      </c>
      <c r="I9" s="82">
        <v>18608</v>
      </c>
      <c r="J9" s="101">
        <f t="shared" si="2"/>
        <v>37925</v>
      </c>
      <c r="K9" s="102"/>
      <c r="L9" s="102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148">
        <f t="shared" si="0"/>
        <v>207074</v>
      </c>
      <c r="C10" s="148">
        <f t="shared" si="0"/>
        <v>197532</v>
      </c>
      <c r="D10" s="148">
        <f t="shared" si="0"/>
        <v>404606</v>
      </c>
      <c r="E10" s="82">
        <v>15367</v>
      </c>
      <c r="F10" s="82">
        <v>14811</v>
      </c>
      <c r="G10" s="100">
        <f t="shared" si="1"/>
        <v>30178</v>
      </c>
      <c r="H10" s="82">
        <v>22449</v>
      </c>
      <c r="I10" s="82">
        <v>21514</v>
      </c>
      <c r="J10" s="101">
        <f t="shared" si="2"/>
        <v>43963</v>
      </c>
      <c r="K10" s="102"/>
      <c r="L10" s="102"/>
      <c r="M10" s="156"/>
      <c r="N10" s="121"/>
      <c r="O10" s="121"/>
      <c r="P10" s="156"/>
      <c r="Q10" s="102"/>
    </row>
    <row r="11" spans="1:17" ht="18.75" customHeight="1">
      <c r="A11" s="46" t="s">
        <v>179</v>
      </c>
      <c r="B11" s="148">
        <f t="shared" si="0"/>
        <v>196000</v>
      </c>
      <c r="C11" s="148">
        <f t="shared" si="0"/>
        <v>185603</v>
      </c>
      <c r="D11" s="148">
        <f t="shared" si="0"/>
        <v>381603</v>
      </c>
      <c r="E11" s="82">
        <v>14548</v>
      </c>
      <c r="F11" s="82">
        <v>13790</v>
      </c>
      <c r="G11" s="100">
        <f t="shared" si="1"/>
        <v>28338</v>
      </c>
      <c r="H11" s="82">
        <v>22453</v>
      </c>
      <c r="I11" s="82">
        <v>21246</v>
      </c>
      <c r="J11" s="101">
        <f t="shared" si="2"/>
        <v>43699</v>
      </c>
      <c r="K11" s="102"/>
      <c r="L11" s="102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148">
        <f t="shared" si="0"/>
        <v>202346</v>
      </c>
      <c r="C12" s="148">
        <f t="shared" si="0"/>
        <v>195075</v>
      </c>
      <c r="D12" s="148">
        <f t="shared" si="0"/>
        <v>397421</v>
      </c>
      <c r="E12" s="82">
        <v>15189</v>
      </c>
      <c r="F12" s="82">
        <v>14705</v>
      </c>
      <c r="G12" s="100">
        <f t="shared" si="1"/>
        <v>29894</v>
      </c>
      <c r="H12" s="82">
        <v>22948</v>
      </c>
      <c r="I12" s="82">
        <v>21823</v>
      </c>
      <c r="J12" s="101">
        <f t="shared" si="2"/>
        <v>44771</v>
      </c>
      <c r="K12" s="102"/>
      <c r="L12" s="102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148">
        <f t="shared" si="0"/>
        <v>226063</v>
      </c>
      <c r="C13" s="148">
        <f t="shared" si="0"/>
        <v>222207</v>
      </c>
      <c r="D13" s="148">
        <f t="shared" si="0"/>
        <v>448270</v>
      </c>
      <c r="E13" s="82">
        <v>18619</v>
      </c>
      <c r="F13" s="82">
        <v>18301</v>
      </c>
      <c r="G13" s="100">
        <f t="shared" si="1"/>
        <v>36920</v>
      </c>
      <c r="H13" s="82">
        <v>24604</v>
      </c>
      <c r="I13" s="82">
        <v>23915</v>
      </c>
      <c r="J13" s="101">
        <f t="shared" si="2"/>
        <v>48519</v>
      </c>
      <c r="K13" s="102"/>
      <c r="L13" s="102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148">
        <f t="shared" si="0"/>
        <v>235334</v>
      </c>
      <c r="C14" s="148">
        <f t="shared" si="0"/>
        <v>236478</v>
      </c>
      <c r="D14" s="148">
        <f t="shared" si="0"/>
        <v>471812</v>
      </c>
      <c r="E14" s="82">
        <v>18885</v>
      </c>
      <c r="F14" s="82">
        <v>18650</v>
      </c>
      <c r="G14" s="100">
        <f t="shared" si="1"/>
        <v>37535</v>
      </c>
      <c r="H14" s="82">
        <v>24943</v>
      </c>
      <c r="I14" s="82">
        <v>25086</v>
      </c>
      <c r="J14" s="101">
        <f t="shared" si="2"/>
        <v>50029</v>
      </c>
      <c r="K14" s="102"/>
      <c r="L14" s="102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148">
        <f t="shared" si="0"/>
        <v>228435</v>
      </c>
      <c r="C15" s="148">
        <f t="shared" si="0"/>
        <v>236167</v>
      </c>
      <c r="D15" s="148">
        <f t="shared" si="0"/>
        <v>464602</v>
      </c>
      <c r="E15" s="82">
        <v>17324</v>
      </c>
      <c r="F15" s="82">
        <v>17216</v>
      </c>
      <c r="G15" s="100">
        <f t="shared" si="1"/>
        <v>34540</v>
      </c>
      <c r="H15" s="82">
        <v>26016</v>
      </c>
      <c r="I15" s="82">
        <v>26442</v>
      </c>
      <c r="J15" s="101">
        <f t="shared" si="2"/>
        <v>52458</v>
      </c>
      <c r="K15" s="102"/>
      <c r="L15" s="102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148">
        <f t="shared" si="0"/>
        <v>190964</v>
      </c>
      <c r="C16" s="148">
        <f t="shared" si="0"/>
        <v>200766</v>
      </c>
      <c r="D16" s="148">
        <f t="shared" si="0"/>
        <v>391730</v>
      </c>
      <c r="E16" s="82">
        <v>13909</v>
      </c>
      <c r="F16" s="82">
        <v>14272</v>
      </c>
      <c r="G16" s="100">
        <f t="shared" si="1"/>
        <v>28181</v>
      </c>
      <c r="H16" s="82">
        <v>23989</v>
      </c>
      <c r="I16" s="82">
        <v>24868</v>
      </c>
      <c r="J16" s="101">
        <f t="shared" si="2"/>
        <v>48857</v>
      </c>
      <c r="K16" s="102"/>
      <c r="L16" s="102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148">
        <f t="shared" si="0"/>
        <v>149091</v>
      </c>
      <c r="C17" s="148">
        <f t="shared" si="0"/>
        <v>163202</v>
      </c>
      <c r="D17" s="148">
        <f t="shared" si="0"/>
        <v>312293</v>
      </c>
      <c r="E17" s="82">
        <v>10399</v>
      </c>
      <c r="F17" s="82">
        <v>11093</v>
      </c>
      <c r="G17" s="100">
        <f t="shared" si="1"/>
        <v>21492</v>
      </c>
      <c r="H17" s="82">
        <v>19693</v>
      </c>
      <c r="I17" s="82">
        <v>20652</v>
      </c>
      <c r="J17" s="101">
        <f t="shared" si="2"/>
        <v>40345</v>
      </c>
      <c r="K17" s="102"/>
      <c r="L17" s="102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148">
        <f t="shared" si="0"/>
        <v>108735</v>
      </c>
      <c r="C18" s="148">
        <f t="shared" si="0"/>
        <v>124639</v>
      </c>
      <c r="D18" s="148">
        <f t="shared" si="0"/>
        <v>233374</v>
      </c>
      <c r="E18" s="82">
        <v>7797</v>
      </c>
      <c r="F18" s="82">
        <v>8365</v>
      </c>
      <c r="G18" s="100">
        <f t="shared" si="1"/>
        <v>16162</v>
      </c>
      <c r="H18" s="82">
        <v>14940</v>
      </c>
      <c r="I18" s="82">
        <v>15734</v>
      </c>
      <c r="J18" s="101">
        <f t="shared" si="2"/>
        <v>30674</v>
      </c>
      <c r="K18" s="102"/>
      <c r="L18" s="102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148">
        <f t="shared" si="0"/>
        <v>76739</v>
      </c>
      <c r="C19" s="148">
        <f t="shared" si="0"/>
        <v>92269</v>
      </c>
      <c r="D19" s="148">
        <f t="shared" si="0"/>
        <v>169008</v>
      </c>
      <c r="E19" s="82">
        <v>5488</v>
      </c>
      <c r="F19" s="82">
        <v>6177</v>
      </c>
      <c r="G19" s="100">
        <f t="shared" si="1"/>
        <v>11665</v>
      </c>
      <c r="H19" s="82">
        <v>10694</v>
      </c>
      <c r="I19" s="82">
        <v>11449</v>
      </c>
      <c r="J19" s="101">
        <f t="shared" si="2"/>
        <v>22143</v>
      </c>
      <c r="K19" s="102"/>
      <c r="L19" s="102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148">
        <f t="shared" ref="B20:D26" si="3">E20+H20+B48+E48+H48+B76+E76</f>
        <v>45784</v>
      </c>
      <c r="C20" s="148">
        <f t="shared" si="3"/>
        <v>58578</v>
      </c>
      <c r="D20" s="148">
        <f t="shared" si="3"/>
        <v>104362</v>
      </c>
      <c r="E20" s="82">
        <v>3194</v>
      </c>
      <c r="F20" s="82">
        <v>3924</v>
      </c>
      <c r="G20" s="100">
        <f t="shared" si="1"/>
        <v>7118</v>
      </c>
      <c r="H20" s="82">
        <v>6785</v>
      </c>
      <c r="I20" s="82">
        <v>7568</v>
      </c>
      <c r="J20" s="101">
        <f t="shared" si="2"/>
        <v>14353</v>
      </c>
      <c r="K20" s="102"/>
      <c r="L20" s="102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148">
        <f t="shared" si="3"/>
        <v>24951</v>
      </c>
      <c r="C21" s="148">
        <f t="shared" si="3"/>
        <v>35569</v>
      </c>
      <c r="D21" s="148">
        <f t="shared" si="3"/>
        <v>60520</v>
      </c>
      <c r="E21" s="82">
        <v>1815</v>
      </c>
      <c r="F21" s="82">
        <v>2511</v>
      </c>
      <c r="G21" s="100">
        <f t="shared" si="1"/>
        <v>4326</v>
      </c>
      <c r="H21" s="82">
        <v>3907</v>
      </c>
      <c r="I21" s="82">
        <v>4786</v>
      </c>
      <c r="J21" s="101">
        <f t="shared" si="2"/>
        <v>8693</v>
      </c>
      <c r="K21" s="102"/>
      <c r="L21" s="102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148">
        <f t="shared" si="3"/>
        <v>11622</v>
      </c>
      <c r="C22" s="148">
        <f t="shared" si="3"/>
        <v>18338</v>
      </c>
      <c r="D22" s="148">
        <f t="shared" si="3"/>
        <v>29960</v>
      </c>
      <c r="E22" s="82">
        <v>824</v>
      </c>
      <c r="F22" s="82">
        <v>1298</v>
      </c>
      <c r="G22" s="100">
        <f t="shared" si="1"/>
        <v>2122</v>
      </c>
      <c r="H22" s="82">
        <v>1964</v>
      </c>
      <c r="I22" s="82">
        <v>2540</v>
      </c>
      <c r="J22" s="101">
        <f t="shared" si="2"/>
        <v>4504</v>
      </c>
      <c r="K22" s="102"/>
      <c r="L22" s="102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148">
        <f t="shared" si="3"/>
        <v>4767</v>
      </c>
      <c r="C23" s="148">
        <f t="shared" si="3"/>
        <v>7310</v>
      </c>
      <c r="D23" s="148">
        <f t="shared" si="3"/>
        <v>12077</v>
      </c>
      <c r="E23" s="82">
        <v>351</v>
      </c>
      <c r="F23" s="82">
        <v>533</v>
      </c>
      <c r="G23" s="100">
        <f t="shared" si="1"/>
        <v>884</v>
      </c>
      <c r="H23" s="82">
        <v>811</v>
      </c>
      <c r="I23" s="82">
        <v>1189</v>
      </c>
      <c r="J23" s="101">
        <f t="shared" si="2"/>
        <v>2000</v>
      </c>
      <c r="K23" s="102"/>
      <c r="L23" s="102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148">
        <f t="shared" si="3"/>
        <v>1338</v>
      </c>
      <c r="C24" s="148">
        <f t="shared" si="3"/>
        <v>1825</v>
      </c>
      <c r="D24" s="148">
        <f t="shared" si="3"/>
        <v>3163</v>
      </c>
      <c r="E24" s="82">
        <v>98</v>
      </c>
      <c r="F24" s="82">
        <v>137</v>
      </c>
      <c r="G24" s="100">
        <f t="shared" si="1"/>
        <v>235</v>
      </c>
      <c r="H24" s="82">
        <v>185</v>
      </c>
      <c r="I24" s="82">
        <v>297</v>
      </c>
      <c r="J24" s="101">
        <f t="shared" si="2"/>
        <v>482</v>
      </c>
      <c r="K24" s="102"/>
      <c r="L24" s="102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148">
        <f t="shared" si="3"/>
        <v>705</v>
      </c>
      <c r="C25" s="148">
        <f t="shared" si="3"/>
        <v>825</v>
      </c>
      <c r="D25" s="148">
        <f t="shared" si="3"/>
        <v>1530</v>
      </c>
      <c r="E25" s="82">
        <v>54</v>
      </c>
      <c r="F25" s="82">
        <v>64</v>
      </c>
      <c r="G25" s="100">
        <f t="shared" si="1"/>
        <v>118</v>
      </c>
      <c r="H25" s="82">
        <v>73</v>
      </c>
      <c r="I25" s="82">
        <v>96</v>
      </c>
      <c r="J25" s="101">
        <f t="shared" si="2"/>
        <v>169</v>
      </c>
      <c r="K25" s="102"/>
      <c r="L25" s="102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134">
        <f t="shared" si="3"/>
        <v>2728788</v>
      </c>
      <c r="C26" s="134">
        <f t="shared" si="3"/>
        <v>2762854</v>
      </c>
      <c r="D26" s="134">
        <f t="shared" si="3"/>
        <v>5491642</v>
      </c>
      <c r="E26" s="82">
        <f t="shared" ref="E26:J26" si="4">SUM(E4:E25)</f>
        <v>210892</v>
      </c>
      <c r="F26" s="82">
        <f t="shared" si="4"/>
        <v>210150</v>
      </c>
      <c r="G26" s="100">
        <f t="shared" si="4"/>
        <v>421042</v>
      </c>
      <c r="H26" s="82">
        <f t="shared" si="4"/>
        <v>317910</v>
      </c>
      <c r="I26" s="82">
        <f t="shared" si="4"/>
        <v>316080</v>
      </c>
      <c r="J26" s="101">
        <f t="shared" si="4"/>
        <v>633990</v>
      </c>
      <c r="K26" s="102"/>
      <c r="L26" s="102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216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250</v>
      </c>
    </row>
    <row r="30" spans="1:17" ht="18.75" customHeight="1">
      <c r="B30" s="106"/>
      <c r="C30" s="179" t="s">
        <v>58</v>
      </c>
      <c r="D30" s="108"/>
      <c r="E30" s="109"/>
      <c r="F30" s="180" t="s">
        <v>71</v>
      </c>
      <c r="G30" s="111"/>
      <c r="H30" s="112"/>
      <c r="I30" s="181" t="s">
        <v>36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1875</v>
      </c>
      <c r="C32" s="82">
        <v>1769</v>
      </c>
      <c r="D32" s="118">
        <f>B32+C32</f>
        <v>3644</v>
      </c>
      <c r="E32" s="82">
        <v>1936</v>
      </c>
      <c r="F32" s="82">
        <v>1836</v>
      </c>
      <c r="G32" s="119">
        <f>E32+F32</f>
        <v>3772</v>
      </c>
      <c r="H32" s="82">
        <v>5658</v>
      </c>
      <c r="I32" s="82">
        <v>5347</v>
      </c>
      <c r="J32" s="120">
        <f>H32+I32</f>
        <v>11005</v>
      </c>
      <c r="K32" s="102"/>
      <c r="L32" s="102"/>
      <c r="M32" s="156"/>
      <c r="N32" s="121"/>
      <c r="O32" s="121"/>
      <c r="P32" s="156"/>
      <c r="Q32" s="102"/>
    </row>
    <row r="33" spans="1:17" ht="18.75" customHeight="1">
      <c r="A33" s="59" t="s">
        <v>173</v>
      </c>
      <c r="B33" s="82">
        <v>9235</v>
      </c>
      <c r="C33" s="82">
        <v>8922</v>
      </c>
      <c r="D33" s="118">
        <f t="shared" ref="D33:D53" si="5">B33+C33</f>
        <v>18157</v>
      </c>
      <c r="E33" s="82">
        <v>9557</v>
      </c>
      <c r="F33" s="82">
        <v>9104</v>
      </c>
      <c r="G33" s="119">
        <f t="shared" ref="G33:G53" si="6">E33+F33</f>
        <v>18661</v>
      </c>
      <c r="H33" s="82">
        <v>27889</v>
      </c>
      <c r="I33" s="82">
        <v>26595</v>
      </c>
      <c r="J33" s="120">
        <f t="shared" ref="J33:J53" si="7">H33+I33</f>
        <v>54484</v>
      </c>
      <c r="K33" s="102"/>
      <c r="L33" s="102"/>
      <c r="M33" s="156"/>
      <c r="N33" s="121"/>
      <c r="O33" s="121"/>
      <c r="P33" s="156"/>
      <c r="Q33" s="102"/>
    </row>
    <row r="34" spans="1:17" ht="18.75" customHeight="1">
      <c r="A34" s="61" t="s">
        <v>174</v>
      </c>
      <c r="B34" s="82">
        <v>14240</v>
      </c>
      <c r="C34" s="82">
        <v>13469</v>
      </c>
      <c r="D34" s="118">
        <f t="shared" si="5"/>
        <v>27709</v>
      </c>
      <c r="E34" s="82">
        <v>14460</v>
      </c>
      <c r="F34" s="82">
        <v>13812</v>
      </c>
      <c r="G34" s="119">
        <f t="shared" si="6"/>
        <v>28272</v>
      </c>
      <c r="H34" s="82">
        <v>43781</v>
      </c>
      <c r="I34" s="82">
        <v>41749</v>
      </c>
      <c r="J34" s="120">
        <f t="shared" si="7"/>
        <v>85530</v>
      </c>
      <c r="K34" s="102"/>
      <c r="L34" s="102"/>
      <c r="M34" s="156"/>
      <c r="N34" s="121"/>
      <c r="O34" s="121"/>
      <c r="P34" s="156"/>
      <c r="Q34" s="102"/>
    </row>
    <row r="35" spans="1:17" ht="18.75" customHeight="1">
      <c r="A35" s="46" t="s">
        <v>175</v>
      </c>
      <c r="B35" s="82">
        <v>15785</v>
      </c>
      <c r="C35" s="82">
        <v>14828</v>
      </c>
      <c r="D35" s="118">
        <f t="shared" si="5"/>
        <v>30613</v>
      </c>
      <c r="E35" s="82">
        <v>16075</v>
      </c>
      <c r="F35" s="82">
        <v>15051</v>
      </c>
      <c r="G35" s="119">
        <f t="shared" si="6"/>
        <v>31126</v>
      </c>
      <c r="H35" s="82">
        <v>48171</v>
      </c>
      <c r="I35" s="82">
        <v>46160</v>
      </c>
      <c r="J35" s="120">
        <f t="shared" si="7"/>
        <v>94331</v>
      </c>
      <c r="K35" s="102"/>
      <c r="L35" s="102"/>
      <c r="M35" s="156"/>
      <c r="N35" s="121"/>
      <c r="O35" s="121"/>
      <c r="P35" s="156"/>
      <c r="Q35" s="102"/>
    </row>
    <row r="36" spans="1:17" ht="18.75" customHeight="1">
      <c r="A36" s="46" t="s">
        <v>176</v>
      </c>
      <c r="B36" s="82">
        <v>16302</v>
      </c>
      <c r="C36" s="82">
        <v>15682</v>
      </c>
      <c r="D36" s="118">
        <f t="shared" si="5"/>
        <v>31984</v>
      </c>
      <c r="E36" s="82">
        <v>16495</v>
      </c>
      <c r="F36" s="82">
        <v>15485</v>
      </c>
      <c r="G36" s="119">
        <f t="shared" si="6"/>
        <v>31980</v>
      </c>
      <c r="H36" s="82">
        <v>50051</v>
      </c>
      <c r="I36" s="82">
        <v>47748</v>
      </c>
      <c r="J36" s="120">
        <f t="shared" si="7"/>
        <v>97799</v>
      </c>
      <c r="K36" s="102"/>
      <c r="L36" s="102"/>
      <c r="M36" s="156"/>
      <c r="N36" s="121"/>
      <c r="O36" s="121"/>
      <c r="P36" s="156"/>
      <c r="Q36" s="102"/>
    </row>
    <row r="37" spans="1:17" ht="18.75" customHeight="1">
      <c r="A37" s="46" t="s">
        <v>177</v>
      </c>
      <c r="B37" s="82">
        <v>16872</v>
      </c>
      <c r="C37" s="82">
        <v>17076</v>
      </c>
      <c r="D37" s="118">
        <f t="shared" si="5"/>
        <v>33948</v>
      </c>
      <c r="E37" s="82">
        <v>16343</v>
      </c>
      <c r="F37" s="82">
        <v>16471</v>
      </c>
      <c r="G37" s="119">
        <f t="shared" si="6"/>
        <v>32814</v>
      </c>
      <c r="H37" s="82">
        <v>52124</v>
      </c>
      <c r="I37" s="82">
        <v>51239</v>
      </c>
      <c r="J37" s="120">
        <f t="shared" si="7"/>
        <v>103363</v>
      </c>
      <c r="K37" s="102"/>
      <c r="L37" s="102"/>
      <c r="M37" s="156"/>
      <c r="N37" s="121"/>
      <c r="O37" s="121"/>
      <c r="P37" s="156"/>
      <c r="Q37" s="102"/>
    </row>
    <row r="38" spans="1:17" ht="18.75" customHeight="1">
      <c r="A38" s="46" t="s">
        <v>178</v>
      </c>
      <c r="B38" s="82">
        <v>19687</v>
      </c>
      <c r="C38" s="82">
        <v>18722</v>
      </c>
      <c r="D38" s="118">
        <f t="shared" si="5"/>
        <v>38409</v>
      </c>
      <c r="E38" s="82">
        <v>19896</v>
      </c>
      <c r="F38" s="82">
        <v>18638</v>
      </c>
      <c r="G38" s="119">
        <f t="shared" si="6"/>
        <v>38534</v>
      </c>
      <c r="H38" s="82">
        <v>60432</v>
      </c>
      <c r="I38" s="82">
        <v>57413</v>
      </c>
      <c r="J38" s="120">
        <f t="shared" si="7"/>
        <v>117845</v>
      </c>
      <c r="K38" s="102"/>
      <c r="L38" s="102"/>
      <c r="M38" s="156"/>
      <c r="N38" s="121"/>
      <c r="O38" s="121"/>
      <c r="P38" s="156"/>
      <c r="Q38" s="102"/>
    </row>
    <row r="39" spans="1:17" ht="18.75" customHeight="1">
      <c r="A39" s="46" t="s">
        <v>179</v>
      </c>
      <c r="B39" s="82">
        <v>17620</v>
      </c>
      <c r="C39" s="82">
        <v>16923</v>
      </c>
      <c r="D39" s="118">
        <f t="shared" si="5"/>
        <v>34543</v>
      </c>
      <c r="E39" s="82">
        <v>18381</v>
      </c>
      <c r="F39" s="82">
        <v>17180</v>
      </c>
      <c r="G39" s="119">
        <f t="shared" si="6"/>
        <v>35561</v>
      </c>
      <c r="H39" s="82">
        <v>57770</v>
      </c>
      <c r="I39" s="82">
        <v>54578</v>
      </c>
      <c r="J39" s="120">
        <f t="shared" si="7"/>
        <v>112348</v>
      </c>
      <c r="K39" s="102"/>
      <c r="L39" s="102"/>
      <c r="M39" s="156"/>
      <c r="N39" s="121"/>
      <c r="O39" s="121"/>
      <c r="P39" s="156"/>
      <c r="Q39" s="102"/>
    </row>
    <row r="40" spans="1:17" ht="18.75" customHeight="1">
      <c r="A40" s="46" t="s">
        <v>180</v>
      </c>
      <c r="B40" s="82">
        <v>17737</v>
      </c>
      <c r="C40" s="82">
        <v>16881</v>
      </c>
      <c r="D40" s="118">
        <f t="shared" si="5"/>
        <v>34618</v>
      </c>
      <c r="E40" s="82">
        <v>18860</v>
      </c>
      <c r="F40" s="82">
        <v>18312</v>
      </c>
      <c r="G40" s="119">
        <f t="shared" si="6"/>
        <v>37172</v>
      </c>
      <c r="H40" s="82">
        <v>57029</v>
      </c>
      <c r="I40" s="82">
        <v>55654</v>
      </c>
      <c r="J40" s="120">
        <f t="shared" si="7"/>
        <v>112683</v>
      </c>
      <c r="K40" s="102"/>
      <c r="L40" s="102"/>
      <c r="M40" s="156"/>
      <c r="N40" s="121"/>
      <c r="O40" s="121"/>
      <c r="P40" s="156"/>
      <c r="Q40" s="102"/>
    </row>
    <row r="41" spans="1:17" ht="18.75" customHeight="1">
      <c r="A41" s="46" t="s">
        <v>181</v>
      </c>
      <c r="B41" s="82">
        <v>20829</v>
      </c>
      <c r="C41" s="82">
        <v>20608</v>
      </c>
      <c r="D41" s="118">
        <f t="shared" si="5"/>
        <v>41437</v>
      </c>
      <c r="E41" s="82">
        <v>20485</v>
      </c>
      <c r="F41" s="82">
        <v>20467</v>
      </c>
      <c r="G41" s="119">
        <f t="shared" si="6"/>
        <v>40952</v>
      </c>
      <c r="H41" s="82">
        <v>62591</v>
      </c>
      <c r="I41" s="82">
        <v>63302</v>
      </c>
      <c r="J41" s="120">
        <f t="shared" si="7"/>
        <v>125893</v>
      </c>
      <c r="K41" s="102"/>
      <c r="L41" s="102"/>
      <c r="M41" s="156"/>
      <c r="N41" s="121"/>
      <c r="O41" s="121"/>
      <c r="P41" s="156"/>
      <c r="Q41" s="102"/>
    </row>
    <row r="42" spans="1:17" ht="18.75" customHeight="1">
      <c r="A42" s="46" t="s">
        <v>182</v>
      </c>
      <c r="B42" s="82">
        <v>21873</v>
      </c>
      <c r="C42" s="82">
        <v>22123</v>
      </c>
      <c r="D42" s="118">
        <f t="shared" si="5"/>
        <v>43996</v>
      </c>
      <c r="E42" s="82">
        <v>21568</v>
      </c>
      <c r="F42" s="82">
        <v>21680</v>
      </c>
      <c r="G42" s="119">
        <f t="shared" si="6"/>
        <v>43248</v>
      </c>
      <c r="H42" s="82">
        <v>66475</v>
      </c>
      <c r="I42" s="82">
        <v>68109</v>
      </c>
      <c r="J42" s="120">
        <f t="shared" si="7"/>
        <v>134584</v>
      </c>
      <c r="K42" s="102"/>
      <c r="L42" s="102"/>
      <c r="M42" s="156"/>
      <c r="N42" s="121"/>
      <c r="O42" s="121"/>
      <c r="P42" s="156"/>
      <c r="Q42" s="102"/>
    </row>
    <row r="43" spans="1:17" ht="18.75" customHeight="1">
      <c r="A43" s="46" t="s">
        <v>183</v>
      </c>
      <c r="B43" s="82">
        <v>21535</v>
      </c>
      <c r="C43" s="82">
        <v>22491</v>
      </c>
      <c r="D43" s="118">
        <f t="shared" si="5"/>
        <v>44026</v>
      </c>
      <c r="E43" s="82">
        <v>21341</v>
      </c>
      <c r="F43" s="82">
        <v>22129</v>
      </c>
      <c r="G43" s="119">
        <f t="shared" si="6"/>
        <v>43470</v>
      </c>
      <c r="H43" s="82">
        <v>64306</v>
      </c>
      <c r="I43" s="82">
        <v>68582</v>
      </c>
      <c r="J43" s="120">
        <f t="shared" si="7"/>
        <v>132888</v>
      </c>
      <c r="K43" s="102"/>
      <c r="L43" s="102"/>
      <c r="M43" s="156"/>
      <c r="N43" s="121"/>
      <c r="O43" s="121"/>
      <c r="P43" s="156"/>
      <c r="Q43" s="102"/>
    </row>
    <row r="44" spans="1:17" ht="18.75" customHeight="1">
      <c r="A44" s="46" t="s">
        <v>184</v>
      </c>
      <c r="B44" s="82">
        <v>18418</v>
      </c>
      <c r="C44" s="82">
        <v>19179</v>
      </c>
      <c r="D44" s="118">
        <f t="shared" si="5"/>
        <v>37597</v>
      </c>
      <c r="E44" s="82">
        <v>18038</v>
      </c>
      <c r="F44" s="82">
        <v>18538</v>
      </c>
      <c r="G44" s="119">
        <f t="shared" si="6"/>
        <v>36576</v>
      </c>
      <c r="H44" s="82">
        <v>54211</v>
      </c>
      <c r="I44" s="82">
        <v>58327</v>
      </c>
      <c r="J44" s="120">
        <f>H44+I44</f>
        <v>112538</v>
      </c>
      <c r="K44" s="102"/>
      <c r="L44" s="102"/>
      <c r="M44" s="156"/>
      <c r="N44" s="121"/>
      <c r="O44" s="121"/>
      <c r="P44" s="156"/>
      <c r="Q44" s="102"/>
    </row>
    <row r="45" spans="1:17" ht="18.75" customHeight="1">
      <c r="A45" s="46" t="s">
        <v>185</v>
      </c>
      <c r="B45" s="82">
        <v>14745</v>
      </c>
      <c r="C45" s="82">
        <v>16147</v>
      </c>
      <c r="D45" s="118">
        <f t="shared" si="5"/>
        <v>30892</v>
      </c>
      <c r="E45" s="82">
        <v>14038</v>
      </c>
      <c r="F45" s="82">
        <v>15011</v>
      </c>
      <c r="G45" s="119">
        <f t="shared" si="6"/>
        <v>29049</v>
      </c>
      <c r="H45" s="82">
        <v>42201</v>
      </c>
      <c r="I45" s="82">
        <v>46961</v>
      </c>
      <c r="J45" s="120">
        <f t="shared" si="7"/>
        <v>89162</v>
      </c>
      <c r="K45" s="102"/>
      <c r="L45" s="102"/>
      <c r="M45" s="156"/>
      <c r="N45" s="121"/>
      <c r="O45" s="121"/>
      <c r="P45" s="156"/>
      <c r="Q45" s="102"/>
    </row>
    <row r="46" spans="1:17" ht="18.75" customHeight="1">
      <c r="A46" s="46" t="s">
        <v>186</v>
      </c>
      <c r="B46" s="82">
        <v>10276</v>
      </c>
      <c r="C46" s="82">
        <v>11855</v>
      </c>
      <c r="D46" s="118">
        <f t="shared" si="5"/>
        <v>22131</v>
      </c>
      <c r="E46" s="82">
        <v>10580</v>
      </c>
      <c r="F46" s="82">
        <v>11716</v>
      </c>
      <c r="G46" s="119">
        <f t="shared" si="6"/>
        <v>22296</v>
      </c>
      <c r="H46" s="82">
        <v>30565</v>
      </c>
      <c r="I46" s="82">
        <v>35993</v>
      </c>
      <c r="J46" s="120">
        <f t="shared" si="7"/>
        <v>66558</v>
      </c>
      <c r="K46" s="102"/>
      <c r="L46" s="102"/>
      <c r="M46" s="156"/>
      <c r="N46" s="121"/>
      <c r="O46" s="121"/>
      <c r="P46" s="156"/>
      <c r="Q46" s="102"/>
    </row>
    <row r="47" spans="1:17" ht="18.75" customHeight="1">
      <c r="A47" s="46" t="s">
        <v>187</v>
      </c>
      <c r="B47" s="82">
        <v>7004</v>
      </c>
      <c r="C47" s="82">
        <v>8652</v>
      </c>
      <c r="D47" s="118">
        <f t="shared" si="5"/>
        <v>15656</v>
      </c>
      <c r="E47" s="82">
        <v>7245</v>
      </c>
      <c r="F47" s="82">
        <v>8661</v>
      </c>
      <c r="G47" s="119">
        <f t="shared" si="6"/>
        <v>15906</v>
      </c>
      <c r="H47" s="82">
        <v>21617</v>
      </c>
      <c r="I47" s="82">
        <v>26571</v>
      </c>
      <c r="J47" s="120">
        <f t="shared" si="7"/>
        <v>48188</v>
      </c>
      <c r="K47" s="102"/>
      <c r="L47" s="102"/>
      <c r="M47" s="156"/>
      <c r="N47" s="121"/>
      <c r="O47" s="121"/>
      <c r="P47" s="156"/>
      <c r="Q47" s="102"/>
    </row>
    <row r="48" spans="1:17" ht="18.75" customHeight="1">
      <c r="A48" s="46" t="s">
        <v>188</v>
      </c>
      <c r="B48" s="82">
        <v>4355</v>
      </c>
      <c r="C48" s="82">
        <v>5630</v>
      </c>
      <c r="D48" s="118">
        <f t="shared" si="5"/>
        <v>9985</v>
      </c>
      <c r="E48" s="82">
        <v>4183</v>
      </c>
      <c r="F48" s="82">
        <v>5313</v>
      </c>
      <c r="G48" s="119">
        <f t="shared" si="6"/>
        <v>9496</v>
      </c>
      <c r="H48" s="82">
        <v>12672</v>
      </c>
      <c r="I48" s="82">
        <v>16683</v>
      </c>
      <c r="J48" s="120">
        <f t="shared" si="7"/>
        <v>29355</v>
      </c>
      <c r="K48" s="102"/>
      <c r="L48" s="102"/>
      <c r="M48" s="156"/>
      <c r="N48" s="121"/>
      <c r="O48" s="121"/>
      <c r="P48" s="156"/>
      <c r="Q48" s="102"/>
    </row>
    <row r="49" spans="1:17" ht="18.75" customHeight="1">
      <c r="A49" s="46" t="s">
        <v>189</v>
      </c>
      <c r="B49" s="82">
        <v>2663</v>
      </c>
      <c r="C49" s="82">
        <v>3724</v>
      </c>
      <c r="D49" s="118">
        <f t="shared" si="5"/>
        <v>6387</v>
      </c>
      <c r="E49" s="82">
        <v>2110</v>
      </c>
      <c r="F49" s="82">
        <v>3103</v>
      </c>
      <c r="G49" s="119">
        <f t="shared" si="6"/>
        <v>5213</v>
      </c>
      <c r="H49" s="82">
        <v>6671</v>
      </c>
      <c r="I49" s="82">
        <v>9968</v>
      </c>
      <c r="J49" s="120">
        <f t="shared" si="7"/>
        <v>16639</v>
      </c>
      <c r="K49" s="102"/>
      <c r="L49" s="102"/>
      <c r="M49" s="156"/>
      <c r="N49" s="121"/>
      <c r="O49" s="121"/>
      <c r="P49" s="156"/>
      <c r="Q49" s="102"/>
    </row>
    <row r="50" spans="1:17" ht="18.75" customHeight="1">
      <c r="A50" s="46" t="s">
        <v>190</v>
      </c>
      <c r="B50" s="82">
        <v>1418</v>
      </c>
      <c r="C50" s="82">
        <v>2037</v>
      </c>
      <c r="D50" s="118">
        <f t="shared" si="5"/>
        <v>3455</v>
      </c>
      <c r="E50" s="82">
        <v>954</v>
      </c>
      <c r="F50" s="82">
        <v>1587</v>
      </c>
      <c r="G50" s="119">
        <f t="shared" si="6"/>
        <v>2541</v>
      </c>
      <c r="H50" s="82">
        <v>3021</v>
      </c>
      <c r="I50" s="82">
        <v>4825</v>
      </c>
      <c r="J50" s="120">
        <f t="shared" si="7"/>
        <v>7846</v>
      </c>
      <c r="K50" s="102"/>
      <c r="L50" s="102"/>
      <c r="M50" s="156"/>
      <c r="N50" s="121"/>
      <c r="O50" s="121"/>
      <c r="P50" s="156"/>
      <c r="Q50" s="102"/>
    </row>
    <row r="51" spans="1:17" ht="18.75" customHeight="1">
      <c r="A51" s="46" t="s">
        <v>191</v>
      </c>
      <c r="B51" s="82">
        <v>653</v>
      </c>
      <c r="C51" s="82">
        <v>821</v>
      </c>
      <c r="D51" s="118">
        <f t="shared" si="5"/>
        <v>1474</v>
      </c>
      <c r="E51" s="82">
        <v>355</v>
      </c>
      <c r="F51" s="82">
        <v>646</v>
      </c>
      <c r="G51" s="119">
        <f t="shared" si="6"/>
        <v>1001</v>
      </c>
      <c r="H51" s="82">
        <v>1200</v>
      </c>
      <c r="I51" s="82">
        <v>1885</v>
      </c>
      <c r="J51" s="120">
        <f t="shared" si="7"/>
        <v>3085</v>
      </c>
      <c r="K51" s="102"/>
      <c r="L51" s="102"/>
      <c r="M51" s="156"/>
      <c r="N51" s="121"/>
      <c r="O51" s="121"/>
      <c r="P51" s="156"/>
      <c r="Q51" s="102"/>
    </row>
    <row r="52" spans="1:17" ht="18.75" customHeight="1">
      <c r="A52" s="46" t="s">
        <v>192</v>
      </c>
      <c r="B52" s="82">
        <v>261</v>
      </c>
      <c r="C52" s="82">
        <v>267</v>
      </c>
      <c r="D52" s="118">
        <f t="shared" si="5"/>
        <v>528</v>
      </c>
      <c r="E52" s="82">
        <v>94</v>
      </c>
      <c r="F52" s="82">
        <v>148</v>
      </c>
      <c r="G52" s="119">
        <f t="shared" si="6"/>
        <v>242</v>
      </c>
      <c r="H52" s="82">
        <v>325</v>
      </c>
      <c r="I52" s="82">
        <v>452</v>
      </c>
      <c r="J52" s="120">
        <f t="shared" si="7"/>
        <v>777</v>
      </c>
      <c r="K52" s="102"/>
      <c r="L52" s="102"/>
      <c r="M52" s="156"/>
      <c r="N52" s="121"/>
      <c r="O52" s="121"/>
      <c r="P52" s="156"/>
      <c r="Q52" s="102"/>
    </row>
    <row r="53" spans="1:17" ht="18.75" customHeight="1">
      <c r="A53" s="46" t="s">
        <v>193</v>
      </c>
      <c r="B53" s="82">
        <v>168</v>
      </c>
      <c r="C53" s="82">
        <v>152</v>
      </c>
      <c r="D53" s="118">
        <f t="shared" si="5"/>
        <v>320</v>
      </c>
      <c r="E53" s="82">
        <v>54</v>
      </c>
      <c r="F53" s="82">
        <v>80</v>
      </c>
      <c r="G53" s="119">
        <f t="shared" si="6"/>
        <v>134</v>
      </c>
      <c r="H53" s="82">
        <v>164</v>
      </c>
      <c r="I53" s="82">
        <v>217</v>
      </c>
      <c r="J53" s="120">
        <f t="shared" si="7"/>
        <v>381</v>
      </c>
      <c r="K53" s="102"/>
      <c r="L53" s="102"/>
      <c r="M53" s="156"/>
      <c r="N53" s="121"/>
      <c r="O53" s="121"/>
      <c r="P53" s="156"/>
      <c r="Q53" s="102"/>
    </row>
    <row r="54" spans="1:17" ht="18.75" customHeight="1">
      <c r="A54" s="46" t="s">
        <v>194</v>
      </c>
      <c r="B54" s="82">
        <f t="shared" ref="B54:J54" si="8">SUM(B32:B53)</f>
        <v>253551</v>
      </c>
      <c r="C54" s="82">
        <f t="shared" si="8"/>
        <v>257958</v>
      </c>
      <c r="D54" s="101">
        <f t="shared" si="8"/>
        <v>511509</v>
      </c>
      <c r="E54" s="82">
        <f t="shared" si="8"/>
        <v>253048</v>
      </c>
      <c r="F54" s="82">
        <f t="shared" si="8"/>
        <v>254968</v>
      </c>
      <c r="G54" s="119">
        <f t="shared" si="8"/>
        <v>508016</v>
      </c>
      <c r="H54" s="82">
        <f t="shared" si="8"/>
        <v>768924</v>
      </c>
      <c r="I54" s="82">
        <f t="shared" si="8"/>
        <v>788358</v>
      </c>
      <c r="J54" s="119">
        <f t="shared" si="8"/>
        <v>1557282</v>
      </c>
      <c r="K54" s="102"/>
      <c r="L54" s="102"/>
    </row>
    <row r="55" spans="1:17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8" t="s">
        <v>215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251</v>
      </c>
    </row>
    <row r="58" spans="1:17" ht="18.75" customHeight="1">
      <c r="B58" s="122"/>
      <c r="C58" s="182" t="s">
        <v>56</v>
      </c>
      <c r="D58" s="124"/>
      <c r="E58" s="125"/>
      <c r="F58" s="183" t="s">
        <v>44</v>
      </c>
      <c r="G58" s="127"/>
    </row>
    <row r="59" spans="1:17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</row>
    <row r="60" spans="1:17" ht="18.75" customHeight="1">
      <c r="A60" s="46">
        <v>0</v>
      </c>
      <c r="B60" s="82">
        <v>2791</v>
      </c>
      <c r="C60" s="82">
        <v>2669</v>
      </c>
      <c r="D60" s="99">
        <f>B60+C60</f>
        <v>5460</v>
      </c>
      <c r="E60" s="82">
        <v>4433</v>
      </c>
      <c r="F60" s="82">
        <v>4192</v>
      </c>
      <c r="G60" s="134">
        <f>E60+F60</f>
        <v>8625</v>
      </c>
      <c r="H60" s="102"/>
      <c r="I60" s="102"/>
      <c r="J60" s="156"/>
      <c r="K60" s="121"/>
      <c r="L60" s="121"/>
      <c r="M60" s="156"/>
      <c r="N60" s="102"/>
    </row>
    <row r="61" spans="1:17" ht="18.75" customHeight="1">
      <c r="A61" s="59" t="s">
        <v>173</v>
      </c>
      <c r="B61" s="82">
        <v>13775</v>
      </c>
      <c r="C61" s="82">
        <v>12819</v>
      </c>
      <c r="D61" s="99">
        <f t="shared" ref="D61:D81" si="9">B61+C61</f>
        <v>26594</v>
      </c>
      <c r="E61" s="82">
        <v>21617</v>
      </c>
      <c r="F61" s="82">
        <v>20578</v>
      </c>
      <c r="G61" s="134">
        <f t="shared" ref="G61:G81" si="10">E61+F61</f>
        <v>42195</v>
      </c>
      <c r="H61" s="102"/>
      <c r="I61" s="102"/>
      <c r="J61" s="156"/>
      <c r="K61" s="121"/>
      <c r="L61" s="121"/>
      <c r="M61" s="156"/>
      <c r="N61" s="102"/>
    </row>
    <row r="62" spans="1:17" ht="18.75" customHeight="1">
      <c r="A62" s="61" t="s">
        <v>174</v>
      </c>
      <c r="B62" s="82">
        <v>20550</v>
      </c>
      <c r="C62" s="82">
        <v>19321</v>
      </c>
      <c r="D62" s="99">
        <f t="shared" si="9"/>
        <v>39871</v>
      </c>
      <c r="E62" s="82">
        <v>33494</v>
      </c>
      <c r="F62" s="82">
        <v>31693</v>
      </c>
      <c r="G62" s="134">
        <f t="shared" si="10"/>
        <v>65187</v>
      </c>
      <c r="H62" s="102"/>
      <c r="I62" s="102"/>
      <c r="J62" s="156"/>
      <c r="K62" s="121"/>
      <c r="L62" s="121"/>
      <c r="M62" s="156"/>
      <c r="N62" s="102"/>
    </row>
    <row r="63" spans="1:17" ht="18.75" customHeight="1">
      <c r="A63" s="46" t="s">
        <v>175</v>
      </c>
      <c r="B63" s="82">
        <v>23333</v>
      </c>
      <c r="C63" s="82">
        <v>22217</v>
      </c>
      <c r="D63" s="99">
        <f t="shared" si="9"/>
        <v>45550</v>
      </c>
      <c r="E63" s="82">
        <v>36926</v>
      </c>
      <c r="F63" s="82">
        <v>35638</v>
      </c>
      <c r="G63" s="134">
        <f t="shared" si="10"/>
        <v>72564</v>
      </c>
      <c r="H63" s="102"/>
      <c r="I63" s="102"/>
      <c r="J63" s="156"/>
      <c r="K63" s="121"/>
      <c r="L63" s="121"/>
      <c r="M63" s="156"/>
      <c r="N63" s="102"/>
    </row>
    <row r="64" spans="1:17" ht="18.75" customHeight="1">
      <c r="A64" s="46" t="s">
        <v>176</v>
      </c>
      <c r="B64" s="82">
        <v>24350</v>
      </c>
      <c r="C64" s="82">
        <v>23474</v>
      </c>
      <c r="D64" s="99">
        <f t="shared" si="9"/>
        <v>47824</v>
      </c>
      <c r="E64" s="82">
        <v>38648</v>
      </c>
      <c r="F64" s="82">
        <v>36804</v>
      </c>
      <c r="G64" s="134">
        <f t="shared" si="10"/>
        <v>75452</v>
      </c>
      <c r="H64" s="102"/>
      <c r="I64" s="102"/>
      <c r="J64" s="156"/>
      <c r="K64" s="121"/>
      <c r="L64" s="121"/>
      <c r="M64" s="156"/>
      <c r="N64" s="102"/>
    </row>
    <row r="65" spans="1:14" ht="18.75" customHeight="1">
      <c r="A65" s="46" t="s">
        <v>177</v>
      </c>
      <c r="B65" s="82">
        <v>25359</v>
      </c>
      <c r="C65" s="82">
        <v>25190</v>
      </c>
      <c r="D65" s="99">
        <f t="shared" si="9"/>
        <v>50549</v>
      </c>
      <c r="E65" s="82">
        <v>38228</v>
      </c>
      <c r="F65" s="82">
        <v>38355</v>
      </c>
      <c r="G65" s="134">
        <f t="shared" si="10"/>
        <v>76583</v>
      </c>
      <c r="H65" s="102"/>
      <c r="I65" s="102"/>
      <c r="J65" s="156"/>
      <c r="K65" s="121"/>
      <c r="L65" s="121"/>
      <c r="M65" s="156"/>
      <c r="N65" s="102"/>
    </row>
    <row r="66" spans="1:14" ht="18.75" customHeight="1">
      <c r="A66" s="46" t="s">
        <v>178</v>
      </c>
      <c r="B66" s="82">
        <v>26827</v>
      </c>
      <c r="C66" s="82">
        <v>25747</v>
      </c>
      <c r="D66" s="99">
        <f t="shared" si="9"/>
        <v>52574</v>
      </c>
      <c r="E66" s="82">
        <v>42416</v>
      </c>
      <c r="F66" s="82">
        <v>40687</v>
      </c>
      <c r="G66" s="134">
        <f t="shared" si="10"/>
        <v>83103</v>
      </c>
      <c r="H66" s="102"/>
      <c r="I66" s="102"/>
      <c r="J66" s="156"/>
      <c r="K66" s="121"/>
      <c r="L66" s="121"/>
      <c r="M66" s="156"/>
      <c r="N66" s="102"/>
    </row>
    <row r="67" spans="1:14" ht="18.75" customHeight="1">
      <c r="A67" s="46" t="s">
        <v>179</v>
      </c>
      <c r="B67" s="82">
        <v>24835</v>
      </c>
      <c r="C67" s="82">
        <v>23565</v>
      </c>
      <c r="D67" s="99">
        <f t="shared" si="9"/>
        <v>48400</v>
      </c>
      <c r="E67" s="82">
        <v>40393</v>
      </c>
      <c r="F67" s="82">
        <v>38321</v>
      </c>
      <c r="G67" s="134">
        <f t="shared" si="10"/>
        <v>78714</v>
      </c>
      <c r="H67" s="102"/>
      <c r="I67" s="102"/>
      <c r="J67" s="156"/>
      <c r="K67" s="121"/>
      <c r="L67" s="121"/>
      <c r="M67" s="156"/>
      <c r="N67" s="102"/>
    </row>
    <row r="68" spans="1:14" ht="18.75" customHeight="1">
      <c r="A68" s="46" t="s">
        <v>180</v>
      </c>
      <c r="B68" s="82">
        <v>27216</v>
      </c>
      <c r="C68" s="82">
        <v>25655</v>
      </c>
      <c r="D68" s="99">
        <f t="shared" si="9"/>
        <v>52871</v>
      </c>
      <c r="E68" s="82">
        <v>43367</v>
      </c>
      <c r="F68" s="82">
        <v>42045</v>
      </c>
      <c r="G68" s="134">
        <f t="shared" si="10"/>
        <v>85412</v>
      </c>
      <c r="H68" s="102"/>
      <c r="I68" s="102"/>
      <c r="J68" s="156"/>
      <c r="K68" s="121"/>
      <c r="L68" s="121"/>
      <c r="M68" s="156"/>
      <c r="N68" s="102"/>
    </row>
    <row r="69" spans="1:14" ht="18.75" customHeight="1">
      <c r="A69" s="46" t="s">
        <v>181</v>
      </c>
      <c r="B69" s="82">
        <v>30542</v>
      </c>
      <c r="C69" s="82">
        <v>28891</v>
      </c>
      <c r="D69" s="99">
        <f t="shared" si="9"/>
        <v>59433</v>
      </c>
      <c r="E69" s="82">
        <v>48393</v>
      </c>
      <c r="F69" s="82">
        <v>46723</v>
      </c>
      <c r="G69" s="134">
        <f t="shared" si="10"/>
        <v>95116</v>
      </c>
      <c r="H69" s="102"/>
      <c r="I69" s="102"/>
      <c r="J69" s="156"/>
      <c r="K69" s="121"/>
      <c r="L69" s="121"/>
      <c r="M69" s="156"/>
      <c r="N69" s="102"/>
    </row>
    <row r="70" spans="1:14" ht="18.75" customHeight="1">
      <c r="A70" s="46" t="s">
        <v>182</v>
      </c>
      <c r="B70" s="82">
        <v>31637</v>
      </c>
      <c r="C70" s="82">
        <v>31017</v>
      </c>
      <c r="D70" s="99">
        <f t="shared" si="9"/>
        <v>62654</v>
      </c>
      <c r="E70" s="82">
        <v>49953</v>
      </c>
      <c r="F70" s="82">
        <v>49813</v>
      </c>
      <c r="G70" s="134">
        <f t="shared" si="10"/>
        <v>99766</v>
      </c>
      <c r="H70" s="102"/>
      <c r="I70" s="102"/>
      <c r="J70" s="156"/>
      <c r="K70" s="121"/>
      <c r="L70" s="121"/>
      <c r="M70" s="156"/>
      <c r="N70" s="102"/>
    </row>
    <row r="71" spans="1:14" ht="18.75" customHeight="1">
      <c r="A71" s="46" t="s">
        <v>183</v>
      </c>
      <c r="B71" s="82">
        <v>29570</v>
      </c>
      <c r="C71" s="82">
        <v>29866</v>
      </c>
      <c r="D71" s="99">
        <f t="shared" si="9"/>
        <v>59436</v>
      </c>
      <c r="E71" s="82">
        <v>48343</v>
      </c>
      <c r="F71" s="82">
        <v>49441</v>
      </c>
      <c r="G71" s="134">
        <f t="shared" si="10"/>
        <v>97784</v>
      </c>
      <c r="H71" s="102"/>
      <c r="I71" s="102"/>
      <c r="J71" s="156"/>
      <c r="K71" s="121"/>
      <c r="L71" s="121"/>
      <c r="M71" s="156"/>
      <c r="N71" s="102"/>
    </row>
    <row r="72" spans="1:14" ht="18.75" customHeight="1">
      <c r="A72" s="46" t="s">
        <v>184</v>
      </c>
      <c r="B72" s="82">
        <v>23409</v>
      </c>
      <c r="C72" s="82">
        <v>24515</v>
      </c>
      <c r="D72" s="99">
        <f t="shared" si="9"/>
        <v>47924</v>
      </c>
      <c r="E72" s="82">
        <v>38990</v>
      </c>
      <c r="F72" s="82">
        <v>41067</v>
      </c>
      <c r="G72" s="134">
        <f t="shared" si="10"/>
        <v>80057</v>
      </c>
      <c r="H72" s="102"/>
      <c r="I72" s="102"/>
      <c r="J72" s="156"/>
      <c r="K72" s="121"/>
      <c r="L72" s="121"/>
      <c r="M72" s="156"/>
      <c r="N72" s="102"/>
    </row>
    <row r="73" spans="1:14" ht="18.75" customHeight="1">
      <c r="A73" s="46" t="s">
        <v>185</v>
      </c>
      <c r="B73" s="82">
        <v>18101</v>
      </c>
      <c r="C73" s="82">
        <v>19972</v>
      </c>
      <c r="D73" s="99">
        <f t="shared" si="9"/>
        <v>38073</v>
      </c>
      <c r="E73" s="82">
        <v>29914</v>
      </c>
      <c r="F73" s="82">
        <v>33366</v>
      </c>
      <c r="G73" s="134">
        <f t="shared" si="10"/>
        <v>63280</v>
      </c>
      <c r="H73" s="102"/>
      <c r="I73" s="102"/>
      <c r="J73" s="156"/>
      <c r="K73" s="121"/>
      <c r="L73" s="121"/>
      <c r="M73" s="156"/>
      <c r="N73" s="102"/>
    </row>
    <row r="74" spans="1:14" ht="18.75" customHeight="1">
      <c r="A74" s="46" t="s">
        <v>186</v>
      </c>
      <c r="B74" s="82">
        <v>13112</v>
      </c>
      <c r="C74" s="82">
        <v>15558</v>
      </c>
      <c r="D74" s="99">
        <f t="shared" si="9"/>
        <v>28670</v>
      </c>
      <c r="E74" s="82">
        <v>21465</v>
      </c>
      <c r="F74" s="82">
        <v>25418</v>
      </c>
      <c r="G74" s="134">
        <f t="shared" si="10"/>
        <v>46883</v>
      </c>
      <c r="H74" s="102"/>
      <c r="I74" s="102"/>
      <c r="J74" s="156"/>
      <c r="K74" s="121"/>
      <c r="L74" s="121"/>
      <c r="M74" s="156"/>
      <c r="N74" s="102"/>
    </row>
    <row r="75" spans="1:14" ht="18.75" customHeight="1">
      <c r="A75" s="46" t="s">
        <v>187</v>
      </c>
      <c r="B75" s="82">
        <v>9628</v>
      </c>
      <c r="C75" s="82">
        <v>12150</v>
      </c>
      <c r="D75" s="99">
        <f t="shared" si="9"/>
        <v>21778</v>
      </c>
      <c r="E75" s="82">
        <v>15063</v>
      </c>
      <c r="F75" s="82">
        <v>18609</v>
      </c>
      <c r="G75" s="134">
        <f t="shared" si="10"/>
        <v>33672</v>
      </c>
      <c r="H75" s="102"/>
      <c r="I75" s="102"/>
      <c r="J75" s="156"/>
      <c r="K75" s="121"/>
      <c r="L75" s="121"/>
      <c r="M75" s="156"/>
      <c r="N75" s="102"/>
    </row>
    <row r="76" spans="1:14" ht="18.75" customHeight="1">
      <c r="A76" s="46" t="s">
        <v>188</v>
      </c>
      <c r="B76" s="82">
        <v>5703</v>
      </c>
      <c r="C76" s="82">
        <v>7876</v>
      </c>
      <c r="D76" s="99">
        <f t="shared" si="9"/>
        <v>13579</v>
      </c>
      <c r="E76" s="82">
        <v>8892</v>
      </c>
      <c r="F76" s="82">
        <v>11584</v>
      </c>
      <c r="G76" s="134">
        <f t="shared" si="10"/>
        <v>20476</v>
      </c>
      <c r="H76" s="102"/>
      <c r="I76" s="102"/>
      <c r="J76" s="156"/>
      <c r="K76" s="121"/>
      <c r="L76" s="121"/>
      <c r="M76" s="156"/>
      <c r="N76" s="102"/>
    </row>
    <row r="77" spans="1:14" ht="18.75" customHeight="1">
      <c r="A77" s="46" t="s">
        <v>189</v>
      </c>
      <c r="B77" s="82">
        <v>3154</v>
      </c>
      <c r="C77" s="82">
        <v>4619</v>
      </c>
      <c r="D77" s="99">
        <f t="shared" si="9"/>
        <v>7773</v>
      </c>
      <c r="E77" s="82">
        <v>4631</v>
      </c>
      <c r="F77" s="82">
        <v>6858</v>
      </c>
      <c r="G77" s="134">
        <f t="shared" si="10"/>
        <v>11489</v>
      </c>
      <c r="H77" s="102"/>
      <c r="I77" s="102"/>
      <c r="J77" s="156"/>
      <c r="K77" s="121"/>
      <c r="L77" s="121"/>
      <c r="M77" s="156"/>
      <c r="N77" s="102"/>
    </row>
    <row r="78" spans="1:14" ht="18.75" customHeight="1">
      <c r="A78" s="46" t="s">
        <v>190</v>
      </c>
      <c r="B78" s="82">
        <v>1443</v>
      </c>
      <c r="C78" s="82">
        <v>2601</v>
      </c>
      <c r="D78" s="99">
        <f t="shared" si="9"/>
        <v>4044</v>
      </c>
      <c r="E78" s="82">
        <v>1998</v>
      </c>
      <c r="F78" s="82">
        <v>3450</v>
      </c>
      <c r="G78" s="134">
        <f t="shared" si="10"/>
        <v>5448</v>
      </c>
      <c r="H78" s="102"/>
      <c r="I78" s="102"/>
      <c r="J78" s="156"/>
      <c r="K78" s="121"/>
      <c r="L78" s="121"/>
      <c r="M78" s="156"/>
      <c r="N78" s="102"/>
    </row>
    <row r="79" spans="1:14" ht="18.75" customHeight="1">
      <c r="A79" s="46" t="s">
        <v>191</v>
      </c>
      <c r="B79" s="82">
        <v>591</v>
      </c>
      <c r="C79" s="82">
        <v>978</v>
      </c>
      <c r="D79" s="99">
        <f>B79+C79</f>
        <v>1569</v>
      </c>
      <c r="E79" s="82">
        <v>806</v>
      </c>
      <c r="F79" s="82">
        <v>1258</v>
      </c>
      <c r="G79" s="134">
        <f t="shared" si="10"/>
        <v>2064</v>
      </c>
      <c r="H79" s="102"/>
      <c r="I79" s="102"/>
      <c r="J79" s="156"/>
      <c r="K79" s="121"/>
      <c r="L79" s="121"/>
      <c r="M79" s="156"/>
      <c r="N79" s="102"/>
    </row>
    <row r="80" spans="1:14" ht="18.75" customHeight="1">
      <c r="A80" s="46" t="s">
        <v>192</v>
      </c>
      <c r="B80" s="82">
        <v>170</v>
      </c>
      <c r="C80" s="82">
        <v>229</v>
      </c>
      <c r="D80" s="99">
        <f t="shared" si="9"/>
        <v>399</v>
      </c>
      <c r="E80" s="82">
        <v>205</v>
      </c>
      <c r="F80" s="82">
        <v>295</v>
      </c>
      <c r="G80" s="134">
        <f t="shared" si="10"/>
        <v>500</v>
      </c>
      <c r="H80" s="102"/>
      <c r="I80" s="102"/>
      <c r="J80" s="156"/>
      <c r="K80" s="121"/>
      <c r="L80" s="121"/>
      <c r="M80" s="156"/>
      <c r="N80" s="102"/>
    </row>
    <row r="81" spans="1:14" ht="18.75" customHeight="1">
      <c r="A81" s="46" t="s">
        <v>193</v>
      </c>
      <c r="B81" s="82">
        <v>72</v>
      </c>
      <c r="C81" s="82">
        <v>72</v>
      </c>
      <c r="D81" s="99">
        <f t="shared" si="9"/>
        <v>144</v>
      </c>
      <c r="E81" s="82">
        <v>120</v>
      </c>
      <c r="F81" s="82">
        <v>144</v>
      </c>
      <c r="G81" s="134">
        <f t="shared" si="10"/>
        <v>264</v>
      </c>
      <c r="H81" s="102"/>
      <c r="I81" s="102"/>
      <c r="J81" s="156"/>
      <c r="K81" s="121"/>
      <c r="L81" s="121"/>
      <c r="M81" s="156"/>
      <c r="N81" s="102"/>
    </row>
    <row r="82" spans="1:14" ht="18.75" customHeight="1">
      <c r="A82" s="46" t="s">
        <v>194</v>
      </c>
      <c r="B82" s="82">
        <f t="shared" ref="B82:G82" si="11">SUM(B60:B81)</f>
        <v>356168</v>
      </c>
      <c r="C82" s="82">
        <f t="shared" si="11"/>
        <v>359001</v>
      </c>
      <c r="D82" s="119">
        <f t="shared" si="11"/>
        <v>715169</v>
      </c>
      <c r="E82" s="82">
        <f t="shared" si="11"/>
        <v>568295</v>
      </c>
      <c r="F82" s="82">
        <f t="shared" si="11"/>
        <v>576339</v>
      </c>
      <c r="G82" s="134">
        <f t="shared" si="11"/>
        <v>1144634</v>
      </c>
      <c r="H82" s="102"/>
      <c r="I82" s="102"/>
    </row>
    <row r="83" spans="1:14" s="10" customFormat="1" ht="23.25" customHeight="1">
      <c r="A83" s="38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4" s="10" customFormat="1" ht="21">
      <c r="A84" s="38" t="s">
        <v>217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0866141732283472" right="0.70866141732283472" top="0.59055118110236227" bottom="0.43307086614173229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6"/>
  <sheetViews>
    <sheetView zoomScale="90" zoomScaleNormal="90" workbookViewId="0">
      <selection activeCell="L2" sqref="L2"/>
    </sheetView>
  </sheetViews>
  <sheetFormatPr defaultRowHeight="18.75" customHeight="1"/>
  <cols>
    <col min="1" max="10" width="13.88671875" style="86" customWidth="1"/>
    <col min="11" max="12" width="9.109375" style="86"/>
    <col min="13" max="13" width="10.6640625" style="86" customWidth="1"/>
    <col min="14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252</v>
      </c>
    </row>
    <row r="2" spans="1:17" ht="18.75" customHeight="1">
      <c r="B2" s="122"/>
      <c r="C2" s="88" t="s">
        <v>205</v>
      </c>
      <c r="D2" s="124"/>
      <c r="E2" s="90"/>
      <c r="F2" s="184" t="s">
        <v>37</v>
      </c>
      <c r="G2" s="92"/>
      <c r="H2" s="93"/>
      <c r="I2" s="185" t="s">
        <v>13</v>
      </c>
      <c r="J2" s="95"/>
    </row>
    <row r="3" spans="1:17" ht="18.75" customHeight="1">
      <c r="A3" s="46" t="s">
        <v>172</v>
      </c>
      <c r="B3" s="131" t="s">
        <v>74</v>
      </c>
      <c r="C3" s="131" t="s">
        <v>80</v>
      </c>
      <c r="D3" s="131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99">
        <f t="shared" ref="B4:D19" si="0">E4+H4+B32+E32</f>
        <v>25646</v>
      </c>
      <c r="C4" s="99">
        <f t="shared" si="0"/>
        <v>24203</v>
      </c>
      <c r="D4" s="99">
        <f t="shared" si="0"/>
        <v>49849</v>
      </c>
      <c r="E4" s="82">
        <v>4143</v>
      </c>
      <c r="F4" s="82">
        <v>3866</v>
      </c>
      <c r="G4" s="100">
        <f>E4+F4</f>
        <v>8009</v>
      </c>
      <c r="H4" s="82">
        <v>9848</v>
      </c>
      <c r="I4" s="82">
        <v>9344</v>
      </c>
      <c r="J4" s="101">
        <f>H4+I4</f>
        <v>19192</v>
      </c>
      <c r="K4" s="102"/>
      <c r="L4" s="102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99">
        <f t="shared" si="0"/>
        <v>123733</v>
      </c>
      <c r="C5" s="99">
        <f t="shared" si="0"/>
        <v>117294</v>
      </c>
      <c r="D5" s="99">
        <f t="shared" si="0"/>
        <v>241027</v>
      </c>
      <c r="E5" s="82">
        <v>19988</v>
      </c>
      <c r="F5" s="82">
        <v>18937</v>
      </c>
      <c r="G5" s="100">
        <f t="shared" ref="G5:G25" si="1">E5+F5</f>
        <v>38925</v>
      </c>
      <c r="H5" s="82">
        <v>47011</v>
      </c>
      <c r="I5" s="82">
        <v>44405</v>
      </c>
      <c r="J5" s="101">
        <f t="shared" ref="J5:J25" si="2">H5+I5</f>
        <v>91416</v>
      </c>
      <c r="K5" s="102"/>
      <c r="L5" s="102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99">
        <f t="shared" si="0"/>
        <v>188581</v>
      </c>
      <c r="C6" s="99">
        <f t="shared" si="0"/>
        <v>178726</v>
      </c>
      <c r="D6" s="99">
        <f t="shared" si="0"/>
        <v>367307</v>
      </c>
      <c r="E6" s="82">
        <v>30452</v>
      </c>
      <c r="F6" s="82">
        <v>28867</v>
      </c>
      <c r="G6" s="100">
        <f t="shared" si="1"/>
        <v>59319</v>
      </c>
      <c r="H6" s="82">
        <v>71611</v>
      </c>
      <c r="I6" s="82">
        <v>67989</v>
      </c>
      <c r="J6" s="101">
        <f t="shared" si="2"/>
        <v>139600</v>
      </c>
      <c r="K6" s="102"/>
      <c r="L6" s="102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99">
        <f t="shared" si="0"/>
        <v>209683</v>
      </c>
      <c r="C7" s="99">
        <f t="shared" si="0"/>
        <v>197914</v>
      </c>
      <c r="D7" s="99">
        <f t="shared" si="0"/>
        <v>407597</v>
      </c>
      <c r="E7" s="82">
        <v>33725</v>
      </c>
      <c r="F7" s="82">
        <v>31828</v>
      </c>
      <c r="G7" s="100">
        <f t="shared" si="1"/>
        <v>65553</v>
      </c>
      <c r="H7" s="82">
        <v>79939</v>
      </c>
      <c r="I7" s="82">
        <v>75147</v>
      </c>
      <c r="J7" s="101">
        <f t="shared" si="2"/>
        <v>155086</v>
      </c>
      <c r="K7" s="102"/>
      <c r="L7" s="102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99">
        <f t="shared" si="0"/>
        <v>217088</v>
      </c>
      <c r="C8" s="99">
        <f t="shared" si="0"/>
        <v>203444</v>
      </c>
      <c r="D8" s="99">
        <f t="shared" si="0"/>
        <v>420532</v>
      </c>
      <c r="E8" s="82">
        <v>34558</v>
      </c>
      <c r="F8" s="82">
        <v>32277</v>
      </c>
      <c r="G8" s="100">
        <f t="shared" si="1"/>
        <v>66835</v>
      </c>
      <c r="H8" s="82">
        <v>82686</v>
      </c>
      <c r="I8" s="82">
        <v>77953</v>
      </c>
      <c r="J8" s="101">
        <f t="shared" si="2"/>
        <v>160639</v>
      </c>
      <c r="K8" s="102"/>
      <c r="L8" s="102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99">
        <f t="shared" si="0"/>
        <v>222472</v>
      </c>
      <c r="C9" s="99">
        <f t="shared" si="0"/>
        <v>216350</v>
      </c>
      <c r="D9" s="99">
        <f t="shared" si="0"/>
        <v>438822</v>
      </c>
      <c r="E9" s="82">
        <v>33591</v>
      </c>
      <c r="F9" s="82">
        <v>34360</v>
      </c>
      <c r="G9" s="100">
        <f t="shared" si="1"/>
        <v>67951</v>
      </c>
      <c r="H9" s="82">
        <v>87427</v>
      </c>
      <c r="I9" s="82">
        <v>81855</v>
      </c>
      <c r="J9" s="101">
        <f t="shared" si="2"/>
        <v>169282</v>
      </c>
      <c r="K9" s="102"/>
      <c r="L9" s="102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99">
        <f t="shared" si="0"/>
        <v>256473</v>
      </c>
      <c r="C10" s="99">
        <f t="shared" si="0"/>
        <v>241948</v>
      </c>
      <c r="D10" s="99">
        <f t="shared" si="0"/>
        <v>498421</v>
      </c>
      <c r="E10" s="82">
        <v>40936</v>
      </c>
      <c r="F10" s="82">
        <v>38887</v>
      </c>
      <c r="G10" s="100">
        <f t="shared" si="1"/>
        <v>79823</v>
      </c>
      <c r="H10" s="82">
        <v>97332</v>
      </c>
      <c r="I10" s="82">
        <v>92507</v>
      </c>
      <c r="J10" s="101">
        <f t="shared" si="2"/>
        <v>189839</v>
      </c>
      <c r="K10" s="102"/>
      <c r="L10" s="102"/>
      <c r="M10" s="156"/>
      <c r="N10" s="121"/>
      <c r="O10" s="121"/>
      <c r="P10" s="156"/>
      <c r="Q10" s="102"/>
    </row>
    <row r="11" spans="1:17" ht="18" customHeight="1">
      <c r="A11" s="46" t="s">
        <v>179</v>
      </c>
      <c r="B11" s="99">
        <f t="shared" si="0"/>
        <v>236923</v>
      </c>
      <c r="C11" s="99">
        <f t="shared" si="0"/>
        <v>224091</v>
      </c>
      <c r="D11" s="99">
        <f t="shared" si="0"/>
        <v>461014</v>
      </c>
      <c r="E11" s="82">
        <v>39391</v>
      </c>
      <c r="F11" s="82">
        <v>37094</v>
      </c>
      <c r="G11" s="100">
        <f t="shared" si="1"/>
        <v>76485</v>
      </c>
      <c r="H11" s="82">
        <v>92640</v>
      </c>
      <c r="I11" s="82">
        <v>88240</v>
      </c>
      <c r="J11" s="101">
        <f t="shared" si="2"/>
        <v>180880</v>
      </c>
      <c r="K11" s="102"/>
      <c r="L11" s="102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99">
        <f t="shared" si="0"/>
        <v>242087</v>
      </c>
      <c r="C12" s="99">
        <f t="shared" si="0"/>
        <v>234637</v>
      </c>
      <c r="D12" s="99">
        <f t="shared" si="0"/>
        <v>476724</v>
      </c>
      <c r="E12" s="82">
        <v>39373</v>
      </c>
      <c r="F12" s="82">
        <v>38151</v>
      </c>
      <c r="G12" s="100">
        <f t="shared" si="1"/>
        <v>77524</v>
      </c>
      <c r="H12" s="82">
        <v>94625</v>
      </c>
      <c r="I12" s="82">
        <v>93586</v>
      </c>
      <c r="J12" s="101">
        <f t="shared" si="2"/>
        <v>188211</v>
      </c>
      <c r="K12" s="102"/>
      <c r="L12" s="102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99">
        <f t="shared" si="0"/>
        <v>263720</v>
      </c>
      <c r="C13" s="99">
        <f t="shared" si="0"/>
        <v>262299</v>
      </c>
      <c r="D13" s="99">
        <f t="shared" si="0"/>
        <v>526019</v>
      </c>
      <c r="E13" s="82">
        <v>42202</v>
      </c>
      <c r="F13" s="82">
        <v>41647</v>
      </c>
      <c r="G13" s="100">
        <f t="shared" si="1"/>
        <v>83849</v>
      </c>
      <c r="H13" s="82">
        <v>104621</v>
      </c>
      <c r="I13" s="82">
        <v>106500</v>
      </c>
      <c r="J13" s="101">
        <f t="shared" si="2"/>
        <v>211121</v>
      </c>
      <c r="K13" s="102"/>
      <c r="L13" s="102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99">
        <f t="shared" si="0"/>
        <v>267521</v>
      </c>
      <c r="C14" s="99">
        <f t="shared" si="0"/>
        <v>275018</v>
      </c>
      <c r="D14" s="99">
        <f t="shared" si="0"/>
        <v>542539</v>
      </c>
      <c r="E14" s="82">
        <v>44062</v>
      </c>
      <c r="F14" s="82">
        <v>45413</v>
      </c>
      <c r="G14" s="100">
        <f t="shared" si="1"/>
        <v>89475</v>
      </c>
      <c r="H14" s="82">
        <v>104378</v>
      </c>
      <c r="I14" s="82">
        <v>109378</v>
      </c>
      <c r="J14" s="101">
        <f t="shared" si="2"/>
        <v>213756</v>
      </c>
      <c r="K14" s="102"/>
      <c r="L14" s="102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99">
        <f t="shared" si="0"/>
        <v>261196</v>
      </c>
      <c r="C15" s="99">
        <f t="shared" si="0"/>
        <v>278577</v>
      </c>
      <c r="D15" s="99">
        <f t="shared" si="0"/>
        <v>539773</v>
      </c>
      <c r="E15" s="82">
        <v>46366</v>
      </c>
      <c r="F15" s="82">
        <v>49609</v>
      </c>
      <c r="G15" s="100">
        <f t="shared" si="1"/>
        <v>95975</v>
      </c>
      <c r="H15" s="82">
        <v>101907</v>
      </c>
      <c r="I15" s="82">
        <v>110925</v>
      </c>
      <c r="J15" s="101">
        <f t="shared" si="2"/>
        <v>212832</v>
      </c>
      <c r="K15" s="102"/>
      <c r="L15" s="102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99">
        <f t="shared" si="0"/>
        <v>227159</v>
      </c>
      <c r="C16" s="99">
        <f t="shared" si="0"/>
        <v>250194</v>
      </c>
      <c r="D16" s="99">
        <f t="shared" si="0"/>
        <v>477353</v>
      </c>
      <c r="E16" s="82">
        <v>41421</v>
      </c>
      <c r="F16" s="82">
        <v>44238</v>
      </c>
      <c r="G16" s="100">
        <f t="shared" si="1"/>
        <v>85659</v>
      </c>
      <c r="H16" s="82">
        <v>90687</v>
      </c>
      <c r="I16" s="82">
        <v>102371</v>
      </c>
      <c r="J16" s="101">
        <f t="shared" si="2"/>
        <v>193058</v>
      </c>
      <c r="K16" s="102"/>
      <c r="L16" s="102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99">
        <f t="shared" si="0"/>
        <v>182857</v>
      </c>
      <c r="C17" s="99">
        <f t="shared" si="0"/>
        <v>206210</v>
      </c>
      <c r="D17" s="99">
        <f t="shared" si="0"/>
        <v>389067</v>
      </c>
      <c r="E17" s="82">
        <v>33446</v>
      </c>
      <c r="F17" s="82">
        <v>37298</v>
      </c>
      <c r="G17" s="100">
        <f t="shared" si="1"/>
        <v>70744</v>
      </c>
      <c r="H17" s="82">
        <v>73503</v>
      </c>
      <c r="I17" s="82">
        <v>84840</v>
      </c>
      <c r="J17" s="101">
        <f t="shared" si="2"/>
        <v>158343</v>
      </c>
      <c r="K17" s="102"/>
      <c r="L17" s="102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99">
        <f t="shared" si="0"/>
        <v>134754</v>
      </c>
      <c r="C18" s="99">
        <f t="shared" si="0"/>
        <v>156888</v>
      </c>
      <c r="D18" s="99">
        <f t="shared" si="0"/>
        <v>291642</v>
      </c>
      <c r="E18" s="82">
        <v>25489</v>
      </c>
      <c r="F18" s="82">
        <v>28978</v>
      </c>
      <c r="G18" s="100">
        <f t="shared" si="1"/>
        <v>54467</v>
      </c>
      <c r="H18" s="82">
        <v>53083</v>
      </c>
      <c r="I18" s="82">
        <v>62622</v>
      </c>
      <c r="J18" s="101">
        <f t="shared" si="2"/>
        <v>115705</v>
      </c>
      <c r="K18" s="102"/>
      <c r="L18" s="102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99">
        <f t="shared" si="0"/>
        <v>104971</v>
      </c>
      <c r="C19" s="99">
        <f t="shared" si="0"/>
        <v>128389</v>
      </c>
      <c r="D19" s="99">
        <f t="shared" si="0"/>
        <v>233360</v>
      </c>
      <c r="E19" s="82">
        <v>19156</v>
      </c>
      <c r="F19" s="82">
        <v>22881</v>
      </c>
      <c r="G19" s="100">
        <f t="shared" si="1"/>
        <v>42037</v>
      </c>
      <c r="H19" s="82">
        <v>41500</v>
      </c>
      <c r="I19" s="82">
        <v>51414</v>
      </c>
      <c r="J19" s="101">
        <f t="shared" si="2"/>
        <v>92914</v>
      </c>
      <c r="K19" s="102"/>
      <c r="L19" s="102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99">
        <f t="shared" ref="B20:D26" si="3">E20+H20+B48+E48</f>
        <v>64996</v>
      </c>
      <c r="C20" s="99">
        <f t="shared" si="3"/>
        <v>84477</v>
      </c>
      <c r="D20" s="99">
        <f t="shared" si="3"/>
        <v>149473</v>
      </c>
      <c r="E20" s="82">
        <v>11421</v>
      </c>
      <c r="F20" s="82">
        <v>14645</v>
      </c>
      <c r="G20" s="100">
        <f t="shared" si="1"/>
        <v>26066</v>
      </c>
      <c r="H20" s="82">
        <v>25910</v>
      </c>
      <c r="I20" s="82">
        <v>33581</v>
      </c>
      <c r="J20" s="101">
        <f t="shared" si="2"/>
        <v>59491</v>
      </c>
      <c r="K20" s="102"/>
      <c r="L20" s="102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99">
        <f t="shared" si="3"/>
        <v>41332</v>
      </c>
      <c r="C21" s="99">
        <f t="shared" si="3"/>
        <v>58249</v>
      </c>
      <c r="D21" s="99">
        <f t="shared" si="3"/>
        <v>99581</v>
      </c>
      <c r="E21" s="82">
        <v>6972</v>
      </c>
      <c r="F21" s="82">
        <v>9720</v>
      </c>
      <c r="G21" s="100">
        <f t="shared" si="1"/>
        <v>16692</v>
      </c>
      <c r="H21" s="82">
        <v>16676</v>
      </c>
      <c r="I21" s="82">
        <v>23502</v>
      </c>
      <c r="J21" s="101">
        <f t="shared" si="2"/>
        <v>40178</v>
      </c>
      <c r="K21" s="102"/>
      <c r="L21" s="102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99">
        <f t="shared" si="3"/>
        <v>21859</v>
      </c>
      <c r="C22" s="99">
        <f t="shared" si="3"/>
        <v>33847</v>
      </c>
      <c r="D22" s="99">
        <f t="shared" si="3"/>
        <v>55706</v>
      </c>
      <c r="E22" s="82">
        <v>3524</v>
      </c>
      <c r="F22" s="82">
        <v>5375</v>
      </c>
      <c r="G22" s="100">
        <f t="shared" si="1"/>
        <v>8899</v>
      </c>
      <c r="H22" s="82">
        <v>8994</v>
      </c>
      <c r="I22" s="82">
        <v>14169</v>
      </c>
      <c r="J22" s="101">
        <f t="shared" si="2"/>
        <v>23163</v>
      </c>
      <c r="K22" s="102"/>
      <c r="L22" s="102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99">
        <f t="shared" si="3"/>
        <v>8059</v>
      </c>
      <c r="C23" s="99">
        <f t="shared" si="3"/>
        <v>13349</v>
      </c>
      <c r="D23" s="99">
        <f t="shared" si="3"/>
        <v>21408</v>
      </c>
      <c r="E23" s="82">
        <v>1286</v>
      </c>
      <c r="F23" s="82">
        <v>2091</v>
      </c>
      <c r="G23" s="100">
        <f t="shared" si="1"/>
        <v>3377</v>
      </c>
      <c r="H23" s="82">
        <v>3293</v>
      </c>
      <c r="I23" s="82">
        <v>5731</v>
      </c>
      <c r="J23" s="101">
        <f t="shared" si="2"/>
        <v>9024</v>
      </c>
      <c r="K23" s="102"/>
      <c r="L23" s="102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99">
        <f t="shared" si="3"/>
        <v>2300</v>
      </c>
      <c r="C24" s="99">
        <f t="shared" si="3"/>
        <v>3670</v>
      </c>
      <c r="D24" s="99">
        <f t="shared" si="3"/>
        <v>5970</v>
      </c>
      <c r="E24" s="82">
        <v>359</v>
      </c>
      <c r="F24" s="82">
        <v>535</v>
      </c>
      <c r="G24" s="100">
        <f t="shared" si="1"/>
        <v>894</v>
      </c>
      <c r="H24" s="82">
        <v>1031</v>
      </c>
      <c r="I24" s="82">
        <v>1621</v>
      </c>
      <c r="J24" s="101">
        <f t="shared" si="2"/>
        <v>2652</v>
      </c>
      <c r="K24" s="102"/>
      <c r="L24" s="102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99">
        <f t="shared" si="3"/>
        <v>990</v>
      </c>
      <c r="C25" s="99">
        <f t="shared" si="3"/>
        <v>1254</v>
      </c>
      <c r="D25" s="99">
        <f t="shared" si="3"/>
        <v>2244</v>
      </c>
      <c r="E25" s="82">
        <v>139</v>
      </c>
      <c r="F25" s="82">
        <v>200</v>
      </c>
      <c r="G25" s="100">
        <f t="shared" si="1"/>
        <v>339</v>
      </c>
      <c r="H25" s="82">
        <v>414</v>
      </c>
      <c r="I25" s="82">
        <v>496</v>
      </c>
      <c r="J25" s="101">
        <f t="shared" si="2"/>
        <v>910</v>
      </c>
      <c r="K25" s="102"/>
      <c r="L25" s="102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119">
        <f t="shared" si="3"/>
        <v>3304400</v>
      </c>
      <c r="C26" s="119">
        <f t="shared" si="3"/>
        <v>3391028</v>
      </c>
      <c r="D26" s="119">
        <f t="shared" si="3"/>
        <v>6695428</v>
      </c>
      <c r="E26" s="82">
        <f t="shared" ref="E26:J26" si="4">SUM(E4:E25)</f>
        <v>552000</v>
      </c>
      <c r="F26" s="82">
        <f t="shared" si="4"/>
        <v>566897</v>
      </c>
      <c r="G26" s="100">
        <f t="shared" si="4"/>
        <v>1118897</v>
      </c>
      <c r="H26" s="82">
        <f t="shared" si="4"/>
        <v>1289116</v>
      </c>
      <c r="I26" s="82">
        <f t="shared" si="4"/>
        <v>1338176</v>
      </c>
      <c r="J26" s="101">
        <f t="shared" si="4"/>
        <v>2627292</v>
      </c>
      <c r="K26" s="102"/>
      <c r="L26" s="102"/>
    </row>
    <row r="27" spans="1:17" s="10" customFormat="1" ht="23.25" customHeight="1">
      <c r="A27" s="38" t="s">
        <v>223</v>
      </c>
      <c r="B27" s="38"/>
      <c r="C27" s="38"/>
      <c r="D27" s="38"/>
      <c r="E27" s="8"/>
      <c r="F27" s="8"/>
      <c r="G27" s="8"/>
      <c r="H27" s="9"/>
      <c r="I27" s="9"/>
      <c r="J27" s="9"/>
    </row>
    <row r="28" spans="1:17" s="10" customFormat="1" ht="21">
      <c r="A28" s="38" t="s">
        <v>215</v>
      </c>
      <c r="B28" s="38"/>
      <c r="C28" s="38"/>
      <c r="D28" s="38"/>
      <c r="E28" s="11"/>
      <c r="F28" s="11"/>
      <c r="G28" s="11"/>
      <c r="H28" s="12"/>
      <c r="I28" s="12"/>
      <c r="J28" s="12"/>
    </row>
    <row r="29" spans="1:17" s="13" customFormat="1" ht="22.5" customHeight="1">
      <c r="A29" s="13" t="s">
        <v>253</v>
      </c>
    </row>
    <row r="30" spans="1:17" ht="18.75" customHeight="1">
      <c r="B30" s="106"/>
      <c r="C30" s="186" t="s">
        <v>29</v>
      </c>
      <c r="D30" s="108"/>
      <c r="E30" s="109"/>
      <c r="F30" s="187" t="s">
        <v>47</v>
      </c>
      <c r="G30" s="176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</row>
    <row r="32" spans="1:17" ht="18.75" customHeight="1">
      <c r="A32" s="46">
        <v>0</v>
      </c>
      <c r="B32" s="82">
        <v>6104</v>
      </c>
      <c r="C32" s="82">
        <v>5903</v>
      </c>
      <c r="D32" s="118">
        <f>B32+C32</f>
        <v>12007</v>
      </c>
      <c r="E32" s="82">
        <v>5551</v>
      </c>
      <c r="F32" s="82">
        <v>5090</v>
      </c>
      <c r="G32" s="119">
        <f>E32+F32</f>
        <v>10641</v>
      </c>
      <c r="H32" s="102"/>
      <c r="I32" s="102"/>
      <c r="J32" s="156"/>
      <c r="K32" s="121"/>
      <c r="L32" s="188"/>
      <c r="M32" s="156"/>
      <c r="N32" s="102"/>
    </row>
    <row r="33" spans="1:14" ht="18.75" customHeight="1">
      <c r="A33" s="59" t="s">
        <v>173</v>
      </c>
      <c r="B33" s="82">
        <v>30386</v>
      </c>
      <c r="C33" s="82">
        <v>28830</v>
      </c>
      <c r="D33" s="118">
        <f t="shared" ref="D33:D53" si="5">B33+C33</f>
        <v>59216</v>
      </c>
      <c r="E33" s="82">
        <v>26348</v>
      </c>
      <c r="F33" s="82">
        <v>25122</v>
      </c>
      <c r="G33" s="119">
        <f t="shared" ref="G33:G53" si="6">E33+F33</f>
        <v>51470</v>
      </c>
      <c r="H33" s="102"/>
      <c r="I33" s="102"/>
      <c r="J33" s="156"/>
      <c r="K33" s="121"/>
      <c r="L33" s="188"/>
      <c r="M33" s="156"/>
      <c r="N33" s="102"/>
    </row>
    <row r="34" spans="1:14" ht="18.75" customHeight="1">
      <c r="A34" s="61" t="s">
        <v>174</v>
      </c>
      <c r="B34" s="82">
        <v>46476</v>
      </c>
      <c r="C34" s="82">
        <v>43639</v>
      </c>
      <c r="D34" s="118">
        <f t="shared" si="5"/>
        <v>90115</v>
      </c>
      <c r="E34" s="82">
        <v>40042</v>
      </c>
      <c r="F34" s="82">
        <v>38231</v>
      </c>
      <c r="G34" s="119">
        <f t="shared" si="6"/>
        <v>78273</v>
      </c>
      <c r="H34" s="102"/>
      <c r="I34" s="102"/>
      <c r="J34" s="156"/>
      <c r="K34" s="121"/>
      <c r="L34" s="188"/>
      <c r="M34" s="156"/>
      <c r="N34" s="102"/>
    </row>
    <row r="35" spans="1:14" ht="18.75" customHeight="1">
      <c r="A35" s="46" t="s">
        <v>175</v>
      </c>
      <c r="B35" s="82">
        <v>51840</v>
      </c>
      <c r="C35" s="82">
        <v>49020</v>
      </c>
      <c r="D35" s="118">
        <f t="shared" si="5"/>
        <v>100860</v>
      </c>
      <c r="E35" s="82">
        <v>44179</v>
      </c>
      <c r="F35" s="82">
        <v>41919</v>
      </c>
      <c r="G35" s="119">
        <f t="shared" si="6"/>
        <v>86098</v>
      </c>
      <c r="H35" s="102"/>
      <c r="I35" s="102"/>
      <c r="J35" s="156"/>
      <c r="K35" s="121"/>
      <c r="L35" s="188"/>
      <c r="M35" s="156"/>
      <c r="N35" s="102"/>
    </row>
    <row r="36" spans="1:14" ht="18.75" customHeight="1">
      <c r="A36" s="46" t="s">
        <v>176</v>
      </c>
      <c r="B36" s="82">
        <v>53869</v>
      </c>
      <c r="C36" s="82">
        <v>50378</v>
      </c>
      <c r="D36" s="118">
        <f t="shared" si="5"/>
        <v>104247</v>
      </c>
      <c r="E36" s="82">
        <v>45975</v>
      </c>
      <c r="F36" s="82">
        <v>42836</v>
      </c>
      <c r="G36" s="119">
        <f t="shared" si="6"/>
        <v>88811</v>
      </c>
      <c r="H36" s="102"/>
      <c r="I36" s="102"/>
      <c r="J36" s="156"/>
      <c r="K36" s="121"/>
      <c r="L36" s="188"/>
      <c r="M36" s="156"/>
      <c r="N36" s="102"/>
    </row>
    <row r="37" spans="1:14" ht="18.75" customHeight="1">
      <c r="A37" s="46" t="s">
        <v>177</v>
      </c>
      <c r="B37" s="82">
        <v>53816</v>
      </c>
      <c r="C37" s="82">
        <v>53606</v>
      </c>
      <c r="D37" s="118">
        <f t="shared" si="5"/>
        <v>107422</v>
      </c>
      <c r="E37" s="82">
        <v>47638</v>
      </c>
      <c r="F37" s="82">
        <v>46529</v>
      </c>
      <c r="G37" s="119">
        <f t="shared" si="6"/>
        <v>94167</v>
      </c>
      <c r="H37" s="102"/>
      <c r="I37" s="102"/>
      <c r="J37" s="156"/>
      <c r="K37" s="121"/>
      <c r="L37" s="188"/>
      <c r="M37" s="156"/>
      <c r="N37" s="102"/>
    </row>
    <row r="38" spans="1:14" ht="18.75" customHeight="1">
      <c r="A38" s="46" t="s">
        <v>178</v>
      </c>
      <c r="B38" s="82">
        <v>62491</v>
      </c>
      <c r="C38" s="82">
        <v>58986</v>
      </c>
      <c r="D38" s="118">
        <f t="shared" si="5"/>
        <v>121477</v>
      </c>
      <c r="E38" s="82">
        <v>55714</v>
      </c>
      <c r="F38" s="82">
        <v>51568</v>
      </c>
      <c r="G38" s="119">
        <f t="shared" si="6"/>
        <v>107282</v>
      </c>
      <c r="H38" s="102"/>
      <c r="I38" s="102"/>
      <c r="J38" s="156"/>
      <c r="K38" s="121"/>
      <c r="L38" s="188"/>
      <c r="M38" s="156"/>
      <c r="N38" s="102"/>
    </row>
    <row r="39" spans="1:14" ht="18.75" customHeight="1">
      <c r="A39" s="46" t="s">
        <v>179</v>
      </c>
      <c r="B39" s="82">
        <v>55142</v>
      </c>
      <c r="C39" s="82">
        <v>52174</v>
      </c>
      <c r="D39" s="118">
        <f t="shared" si="5"/>
        <v>107316</v>
      </c>
      <c r="E39" s="82">
        <v>49750</v>
      </c>
      <c r="F39" s="82">
        <v>46583</v>
      </c>
      <c r="G39" s="119">
        <f t="shared" si="6"/>
        <v>96333</v>
      </c>
      <c r="H39" s="102"/>
      <c r="I39" s="102"/>
      <c r="J39" s="156"/>
      <c r="K39" s="121"/>
      <c r="L39" s="188"/>
      <c r="M39" s="156"/>
      <c r="N39" s="102"/>
    </row>
    <row r="40" spans="1:14" ht="18.75" customHeight="1">
      <c r="A40" s="46" t="s">
        <v>180</v>
      </c>
      <c r="B40" s="82">
        <v>56047</v>
      </c>
      <c r="C40" s="82">
        <v>54426</v>
      </c>
      <c r="D40" s="118">
        <f t="shared" si="5"/>
        <v>110473</v>
      </c>
      <c r="E40" s="82">
        <v>52042</v>
      </c>
      <c r="F40" s="82">
        <v>48474</v>
      </c>
      <c r="G40" s="119">
        <f t="shared" si="6"/>
        <v>100516</v>
      </c>
      <c r="H40" s="102"/>
      <c r="I40" s="102"/>
      <c r="J40" s="156"/>
      <c r="K40" s="121"/>
      <c r="L40" s="188"/>
      <c r="M40" s="156"/>
      <c r="N40" s="102"/>
    </row>
    <row r="41" spans="1:14" ht="18.75" customHeight="1">
      <c r="A41" s="46" t="s">
        <v>181</v>
      </c>
      <c r="B41" s="82">
        <v>62712</v>
      </c>
      <c r="C41" s="82">
        <v>61797</v>
      </c>
      <c r="D41" s="118">
        <f t="shared" si="5"/>
        <v>124509</v>
      </c>
      <c r="E41" s="82">
        <v>54185</v>
      </c>
      <c r="F41" s="82">
        <v>52355</v>
      </c>
      <c r="G41" s="119">
        <f t="shared" si="6"/>
        <v>106540</v>
      </c>
      <c r="H41" s="102"/>
      <c r="I41" s="102"/>
      <c r="J41" s="156"/>
      <c r="K41" s="121"/>
      <c r="L41" s="188"/>
      <c r="M41" s="156"/>
      <c r="N41" s="102"/>
    </row>
    <row r="42" spans="1:14" ht="18.75" customHeight="1">
      <c r="A42" s="46" t="s">
        <v>182</v>
      </c>
      <c r="B42" s="82">
        <v>64749</v>
      </c>
      <c r="C42" s="82">
        <v>65769</v>
      </c>
      <c r="D42" s="118">
        <f t="shared" si="5"/>
        <v>130518</v>
      </c>
      <c r="E42" s="82">
        <v>54332</v>
      </c>
      <c r="F42" s="82">
        <v>54458</v>
      </c>
      <c r="G42" s="119">
        <f t="shared" si="6"/>
        <v>108790</v>
      </c>
      <c r="H42" s="102"/>
      <c r="I42" s="102"/>
      <c r="J42" s="156"/>
      <c r="K42" s="121"/>
      <c r="L42" s="188"/>
      <c r="M42" s="156"/>
      <c r="N42" s="102"/>
    </row>
    <row r="43" spans="1:14" ht="18.75" customHeight="1">
      <c r="A43" s="46" t="s">
        <v>183</v>
      </c>
      <c r="B43" s="82">
        <v>61028</v>
      </c>
      <c r="C43" s="82">
        <v>64392</v>
      </c>
      <c r="D43" s="118">
        <f t="shared" si="5"/>
        <v>125420</v>
      </c>
      <c r="E43" s="82">
        <v>51895</v>
      </c>
      <c r="F43" s="82">
        <v>53651</v>
      </c>
      <c r="G43" s="119">
        <f t="shared" si="6"/>
        <v>105546</v>
      </c>
      <c r="H43" s="102"/>
      <c r="I43" s="102"/>
      <c r="J43" s="156"/>
      <c r="K43" s="121"/>
      <c r="L43" s="188"/>
      <c r="M43" s="156"/>
      <c r="N43" s="102"/>
    </row>
    <row r="44" spans="1:14" ht="18.75" customHeight="1">
      <c r="A44" s="46" t="s">
        <v>184</v>
      </c>
      <c r="B44" s="82">
        <v>51119</v>
      </c>
      <c r="C44" s="82">
        <v>55588</v>
      </c>
      <c r="D44" s="118">
        <f t="shared" si="5"/>
        <v>106707</v>
      </c>
      <c r="E44" s="82">
        <v>43932</v>
      </c>
      <c r="F44" s="82">
        <v>47997</v>
      </c>
      <c r="G44" s="119">
        <f t="shared" si="6"/>
        <v>91929</v>
      </c>
      <c r="H44" s="102"/>
      <c r="I44" s="102"/>
      <c r="J44" s="156"/>
      <c r="K44" s="121"/>
      <c r="L44" s="188"/>
      <c r="M44" s="156"/>
      <c r="N44" s="102"/>
    </row>
    <row r="45" spans="1:14" ht="18.75" customHeight="1">
      <c r="A45" s="46" t="s">
        <v>185</v>
      </c>
      <c r="B45" s="82">
        <v>40174</v>
      </c>
      <c r="C45" s="82">
        <v>44088</v>
      </c>
      <c r="D45" s="118">
        <f t="shared" si="5"/>
        <v>84262</v>
      </c>
      <c r="E45" s="82">
        <v>35734</v>
      </c>
      <c r="F45" s="82">
        <v>39984</v>
      </c>
      <c r="G45" s="119">
        <f t="shared" si="6"/>
        <v>75718</v>
      </c>
      <c r="H45" s="102"/>
      <c r="I45" s="102"/>
      <c r="J45" s="156"/>
      <c r="K45" s="121"/>
      <c r="L45" s="188"/>
      <c r="M45" s="156"/>
      <c r="N45" s="102"/>
    </row>
    <row r="46" spans="1:14" ht="18.75" customHeight="1">
      <c r="A46" s="46" t="s">
        <v>186</v>
      </c>
      <c r="B46" s="82">
        <v>29923</v>
      </c>
      <c r="C46" s="82">
        <v>34347</v>
      </c>
      <c r="D46" s="118">
        <f t="shared" si="5"/>
        <v>64270</v>
      </c>
      <c r="E46" s="82">
        <v>26259</v>
      </c>
      <c r="F46" s="82">
        <v>30941</v>
      </c>
      <c r="G46" s="119">
        <f t="shared" si="6"/>
        <v>57200</v>
      </c>
      <c r="H46" s="102"/>
      <c r="I46" s="102"/>
      <c r="J46" s="156"/>
      <c r="K46" s="121"/>
      <c r="L46" s="188"/>
      <c r="M46" s="156"/>
      <c r="N46" s="102"/>
    </row>
    <row r="47" spans="1:14" ht="18.75" customHeight="1">
      <c r="A47" s="46" t="s">
        <v>187</v>
      </c>
      <c r="B47" s="82">
        <v>23722</v>
      </c>
      <c r="C47" s="82">
        <v>28537</v>
      </c>
      <c r="D47" s="118">
        <f t="shared" si="5"/>
        <v>52259</v>
      </c>
      <c r="E47" s="82">
        <v>20593</v>
      </c>
      <c r="F47" s="82">
        <v>25557</v>
      </c>
      <c r="G47" s="119">
        <f t="shared" si="6"/>
        <v>46150</v>
      </c>
      <c r="H47" s="102"/>
      <c r="I47" s="102"/>
      <c r="J47" s="156"/>
      <c r="K47" s="121"/>
      <c r="L47" s="188"/>
      <c r="M47" s="156"/>
      <c r="N47" s="102"/>
    </row>
    <row r="48" spans="1:14" ht="18.75" customHeight="1">
      <c r="A48" s="46" t="s">
        <v>188</v>
      </c>
      <c r="B48" s="82">
        <v>14799</v>
      </c>
      <c r="C48" s="82">
        <v>19091</v>
      </c>
      <c r="D48" s="118">
        <f t="shared" si="5"/>
        <v>33890</v>
      </c>
      <c r="E48" s="82">
        <v>12866</v>
      </c>
      <c r="F48" s="82">
        <v>17160</v>
      </c>
      <c r="G48" s="119">
        <f t="shared" si="6"/>
        <v>30026</v>
      </c>
      <c r="H48" s="102"/>
      <c r="I48" s="102"/>
      <c r="J48" s="156"/>
      <c r="K48" s="121"/>
      <c r="L48" s="188"/>
      <c r="M48" s="156"/>
      <c r="N48" s="102"/>
    </row>
    <row r="49" spans="1:14" ht="18.75" customHeight="1">
      <c r="A49" s="46" t="s">
        <v>189</v>
      </c>
      <c r="B49" s="82">
        <v>9166</v>
      </c>
      <c r="C49" s="82">
        <v>12917</v>
      </c>
      <c r="D49" s="118">
        <f t="shared" si="5"/>
        <v>22083</v>
      </c>
      <c r="E49" s="82">
        <v>8518</v>
      </c>
      <c r="F49" s="82">
        <v>12110</v>
      </c>
      <c r="G49" s="119">
        <f t="shared" si="6"/>
        <v>20628</v>
      </c>
      <c r="H49" s="102"/>
      <c r="I49" s="102"/>
      <c r="J49" s="156"/>
      <c r="K49" s="121"/>
      <c r="L49" s="188"/>
      <c r="M49" s="156"/>
      <c r="N49" s="102"/>
    </row>
    <row r="50" spans="1:14" ht="18.75" customHeight="1">
      <c r="A50" s="46" t="s">
        <v>190</v>
      </c>
      <c r="B50" s="82">
        <v>4815</v>
      </c>
      <c r="C50" s="82">
        <v>7589</v>
      </c>
      <c r="D50" s="118">
        <f t="shared" si="5"/>
        <v>12404</v>
      </c>
      <c r="E50" s="82">
        <v>4526</v>
      </c>
      <c r="F50" s="82">
        <v>6714</v>
      </c>
      <c r="G50" s="119">
        <f t="shared" si="6"/>
        <v>11240</v>
      </c>
      <c r="H50" s="102"/>
      <c r="I50" s="102"/>
      <c r="J50" s="156"/>
      <c r="K50" s="121"/>
      <c r="L50" s="188"/>
      <c r="M50" s="156"/>
      <c r="N50" s="102"/>
    </row>
    <row r="51" spans="1:14" ht="18.75" customHeight="1">
      <c r="A51" s="46" t="s">
        <v>191</v>
      </c>
      <c r="B51" s="82">
        <v>1836</v>
      </c>
      <c r="C51" s="82">
        <v>2989</v>
      </c>
      <c r="D51" s="118">
        <f t="shared" si="5"/>
        <v>4825</v>
      </c>
      <c r="E51" s="82">
        <v>1644</v>
      </c>
      <c r="F51" s="82">
        <v>2538</v>
      </c>
      <c r="G51" s="119">
        <f t="shared" si="6"/>
        <v>4182</v>
      </c>
      <c r="H51" s="102"/>
      <c r="I51" s="102"/>
      <c r="J51" s="156"/>
      <c r="K51" s="121"/>
      <c r="L51" s="188"/>
      <c r="M51" s="156"/>
      <c r="N51" s="102"/>
    </row>
    <row r="52" spans="1:14" ht="18.75" customHeight="1">
      <c r="A52" s="46" t="s">
        <v>192</v>
      </c>
      <c r="B52" s="82">
        <v>517</v>
      </c>
      <c r="C52" s="82">
        <v>854</v>
      </c>
      <c r="D52" s="118">
        <f t="shared" si="5"/>
        <v>1371</v>
      </c>
      <c r="E52" s="82">
        <v>393</v>
      </c>
      <c r="F52" s="82">
        <v>660</v>
      </c>
      <c r="G52" s="119">
        <f t="shared" si="6"/>
        <v>1053</v>
      </c>
      <c r="H52" s="102"/>
      <c r="I52" s="102"/>
      <c r="J52" s="156"/>
      <c r="K52" s="121"/>
      <c r="L52" s="188"/>
      <c r="M52" s="156"/>
      <c r="N52" s="102"/>
    </row>
    <row r="53" spans="1:14" ht="18.75" customHeight="1">
      <c r="A53" s="46" t="s">
        <v>193</v>
      </c>
      <c r="B53" s="82">
        <v>246</v>
      </c>
      <c r="C53" s="82">
        <v>316</v>
      </c>
      <c r="D53" s="118">
        <f t="shared" si="5"/>
        <v>562</v>
      </c>
      <c r="E53" s="82">
        <v>191</v>
      </c>
      <c r="F53" s="82">
        <v>242</v>
      </c>
      <c r="G53" s="119">
        <f t="shared" si="6"/>
        <v>433</v>
      </c>
      <c r="H53" s="102"/>
      <c r="I53" s="102"/>
      <c r="J53" s="156"/>
      <c r="K53" s="121"/>
      <c r="L53" s="188"/>
      <c r="M53" s="156"/>
      <c r="N53" s="102"/>
    </row>
    <row r="54" spans="1:14" ht="18.75" customHeight="1">
      <c r="A54" s="46" t="s">
        <v>194</v>
      </c>
      <c r="B54" s="82">
        <f t="shared" ref="B54:G54" si="7">SUM(B32:B53)</f>
        <v>780977</v>
      </c>
      <c r="C54" s="82">
        <f t="shared" si="7"/>
        <v>795236</v>
      </c>
      <c r="D54" s="101">
        <f t="shared" si="7"/>
        <v>1576213</v>
      </c>
      <c r="E54" s="82">
        <f t="shared" si="7"/>
        <v>682307</v>
      </c>
      <c r="F54" s="82">
        <f t="shared" si="7"/>
        <v>690719</v>
      </c>
      <c r="G54" s="119">
        <f t="shared" si="7"/>
        <v>1373026</v>
      </c>
      <c r="H54" s="102"/>
      <c r="I54" s="102"/>
    </row>
    <row r="55" spans="1:14" s="10" customFormat="1" ht="23.25" customHeight="1">
      <c r="A55" s="38" t="s">
        <v>223</v>
      </c>
      <c r="B55" s="38"/>
      <c r="C55" s="38"/>
      <c r="D55" s="38"/>
      <c r="E55" s="8"/>
      <c r="F55" s="8"/>
      <c r="G55" s="8"/>
      <c r="H55" s="9"/>
      <c r="I55" s="9"/>
      <c r="J55" s="9"/>
    </row>
    <row r="56" spans="1:14" s="10" customFormat="1" ht="21">
      <c r="A56" s="38" t="s">
        <v>215</v>
      </c>
      <c r="B56" s="38"/>
      <c r="C56" s="38"/>
      <c r="D56" s="38"/>
      <c r="E56" s="11"/>
      <c r="F56" s="11"/>
      <c r="G56" s="11"/>
      <c r="H56" s="12"/>
      <c r="I56" s="12"/>
      <c r="J56" s="12"/>
    </row>
  </sheetData>
  <pageMargins left="0.7" right="0.7" top="0.61" bottom="0.48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56"/>
  <sheetViews>
    <sheetView zoomScaleNormal="100" workbookViewId="0">
      <selection activeCell="K6" sqref="K6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254</v>
      </c>
    </row>
    <row r="2" spans="1:17" ht="18.75" customHeight="1">
      <c r="B2" s="122"/>
      <c r="C2" s="88" t="s">
        <v>206</v>
      </c>
      <c r="D2" s="124"/>
      <c r="E2" s="90"/>
      <c r="F2" s="189" t="s">
        <v>77</v>
      </c>
      <c r="G2" s="92"/>
      <c r="H2" s="93"/>
      <c r="I2" s="190" t="s">
        <v>59</v>
      </c>
      <c r="J2" s="95"/>
    </row>
    <row r="3" spans="1:17" ht="18.75" customHeight="1">
      <c r="A3" s="46" t="s">
        <v>172</v>
      </c>
      <c r="B3" s="131" t="s">
        <v>74</v>
      </c>
      <c r="C3" s="131" t="s">
        <v>80</v>
      </c>
      <c r="D3" s="131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99">
        <f>E4+H4+B32+E32+H32</f>
        <v>18513</v>
      </c>
      <c r="C4" s="99">
        <f>F4+I4+C32+F32+I32</f>
        <v>17429</v>
      </c>
      <c r="D4" s="99">
        <f>G4+J4+D32+G32+J32</f>
        <v>35942</v>
      </c>
      <c r="E4" s="82">
        <v>1447</v>
      </c>
      <c r="F4" s="82">
        <v>1364</v>
      </c>
      <c r="G4" s="100">
        <f>E4+F4</f>
        <v>2811</v>
      </c>
      <c r="H4" s="82">
        <v>1898</v>
      </c>
      <c r="I4" s="82">
        <v>1784</v>
      </c>
      <c r="J4" s="101">
        <f>H4+I4</f>
        <v>3682</v>
      </c>
      <c r="K4" s="102"/>
      <c r="L4" s="102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99">
        <f t="shared" ref="B5:D20" si="0">E5+H5+B33+E33+H33</f>
        <v>87655</v>
      </c>
      <c r="C5" s="99">
        <f t="shared" si="0"/>
        <v>82724</v>
      </c>
      <c r="D5" s="99">
        <f t="shared" si="0"/>
        <v>170379</v>
      </c>
      <c r="E5" s="82">
        <v>6783</v>
      </c>
      <c r="F5" s="82">
        <v>6455</v>
      </c>
      <c r="G5" s="100">
        <f t="shared" ref="G5:G25" si="1">E5+F5</f>
        <v>13238</v>
      </c>
      <c r="H5" s="82">
        <v>9041</v>
      </c>
      <c r="I5" s="82">
        <v>8647</v>
      </c>
      <c r="J5" s="101">
        <f t="shared" ref="J5:J25" si="2">H5+I5</f>
        <v>17688</v>
      </c>
      <c r="K5" s="102"/>
      <c r="L5" s="102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99">
        <f t="shared" si="0"/>
        <v>129921</v>
      </c>
      <c r="C6" s="99">
        <f t="shared" si="0"/>
        <v>124052</v>
      </c>
      <c r="D6" s="99">
        <f t="shared" si="0"/>
        <v>253973</v>
      </c>
      <c r="E6" s="82">
        <v>10084</v>
      </c>
      <c r="F6" s="82">
        <v>9718</v>
      </c>
      <c r="G6" s="100">
        <f t="shared" si="1"/>
        <v>19802</v>
      </c>
      <c r="H6" s="82">
        <v>14116</v>
      </c>
      <c r="I6" s="82">
        <v>13239</v>
      </c>
      <c r="J6" s="101">
        <f t="shared" si="2"/>
        <v>27355</v>
      </c>
      <c r="K6" s="102"/>
      <c r="L6" s="102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99">
        <f t="shared" si="0"/>
        <v>144742</v>
      </c>
      <c r="C7" s="99">
        <f t="shared" si="0"/>
        <v>136955</v>
      </c>
      <c r="D7" s="99">
        <f t="shared" si="0"/>
        <v>281697</v>
      </c>
      <c r="E7" s="82">
        <v>11152</v>
      </c>
      <c r="F7" s="82">
        <v>10541</v>
      </c>
      <c r="G7" s="100">
        <f t="shared" si="1"/>
        <v>21693</v>
      </c>
      <c r="H7" s="82">
        <v>15342</v>
      </c>
      <c r="I7" s="82">
        <v>14656</v>
      </c>
      <c r="J7" s="101">
        <f t="shared" si="2"/>
        <v>29998</v>
      </c>
      <c r="K7" s="102"/>
      <c r="L7" s="102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99">
        <f t="shared" si="0"/>
        <v>148156</v>
      </c>
      <c r="C8" s="99">
        <f t="shared" si="0"/>
        <v>139601</v>
      </c>
      <c r="D8" s="99">
        <f t="shared" si="0"/>
        <v>287757</v>
      </c>
      <c r="E8" s="82">
        <v>11242</v>
      </c>
      <c r="F8" s="82">
        <v>10823</v>
      </c>
      <c r="G8" s="100">
        <f t="shared" si="1"/>
        <v>22065</v>
      </c>
      <c r="H8" s="82">
        <v>15852</v>
      </c>
      <c r="I8" s="82">
        <v>14721</v>
      </c>
      <c r="J8" s="101">
        <f t="shared" si="2"/>
        <v>30573</v>
      </c>
      <c r="K8" s="102"/>
      <c r="L8" s="102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99">
        <f t="shared" si="0"/>
        <v>155180</v>
      </c>
      <c r="C9" s="99">
        <f t="shared" si="0"/>
        <v>153687</v>
      </c>
      <c r="D9" s="99">
        <f t="shared" si="0"/>
        <v>308867</v>
      </c>
      <c r="E9" s="82">
        <v>11186</v>
      </c>
      <c r="F9" s="82">
        <v>11343</v>
      </c>
      <c r="G9" s="100">
        <f t="shared" si="1"/>
        <v>22529</v>
      </c>
      <c r="H9" s="82">
        <v>17514</v>
      </c>
      <c r="I9" s="82">
        <v>16274</v>
      </c>
      <c r="J9" s="101">
        <f t="shared" si="2"/>
        <v>33788</v>
      </c>
      <c r="K9" s="102"/>
      <c r="L9" s="102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99">
        <f t="shared" si="0"/>
        <v>181213</v>
      </c>
      <c r="C10" s="99">
        <f t="shared" si="0"/>
        <v>171933</v>
      </c>
      <c r="D10" s="99">
        <f t="shared" si="0"/>
        <v>353146</v>
      </c>
      <c r="E10" s="82">
        <v>13440</v>
      </c>
      <c r="F10" s="82">
        <v>12976</v>
      </c>
      <c r="G10" s="100">
        <f t="shared" si="1"/>
        <v>26416</v>
      </c>
      <c r="H10" s="82">
        <v>20550</v>
      </c>
      <c r="I10" s="82">
        <v>18918</v>
      </c>
      <c r="J10" s="101">
        <f t="shared" si="2"/>
        <v>39468</v>
      </c>
      <c r="K10" s="102"/>
      <c r="L10" s="102"/>
      <c r="M10" s="156"/>
      <c r="N10" s="121"/>
      <c r="O10" s="121"/>
      <c r="P10" s="156"/>
      <c r="Q10" s="102"/>
    </row>
    <row r="11" spans="1:17" ht="18.75" customHeight="1">
      <c r="A11" s="46" t="s">
        <v>179</v>
      </c>
      <c r="B11" s="99">
        <f t="shared" si="0"/>
        <v>168441</v>
      </c>
      <c r="C11" s="99">
        <f t="shared" si="0"/>
        <v>158302</v>
      </c>
      <c r="D11" s="99">
        <f t="shared" si="0"/>
        <v>326743</v>
      </c>
      <c r="E11" s="82">
        <v>12333</v>
      </c>
      <c r="F11" s="82">
        <v>11719</v>
      </c>
      <c r="G11" s="100">
        <f t="shared" si="1"/>
        <v>24052</v>
      </c>
      <c r="H11" s="82">
        <v>19217</v>
      </c>
      <c r="I11" s="82">
        <v>17698</v>
      </c>
      <c r="J11" s="101">
        <f t="shared" si="2"/>
        <v>36915</v>
      </c>
      <c r="K11" s="102"/>
      <c r="L11" s="102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99">
        <f t="shared" si="0"/>
        <v>169921</v>
      </c>
      <c r="C12" s="99">
        <f t="shared" si="0"/>
        <v>161139</v>
      </c>
      <c r="D12" s="99">
        <f t="shared" si="0"/>
        <v>331060</v>
      </c>
      <c r="E12" s="82">
        <v>14129</v>
      </c>
      <c r="F12" s="82">
        <v>13506</v>
      </c>
      <c r="G12" s="100">
        <f t="shared" si="1"/>
        <v>27635</v>
      </c>
      <c r="H12" s="82">
        <v>19458</v>
      </c>
      <c r="I12" s="82">
        <v>18156</v>
      </c>
      <c r="J12" s="101">
        <f t="shared" si="2"/>
        <v>37614</v>
      </c>
      <c r="K12" s="102"/>
      <c r="L12" s="102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99">
        <f t="shared" si="0"/>
        <v>182435</v>
      </c>
      <c r="C13" s="99">
        <f t="shared" si="0"/>
        <v>175601</v>
      </c>
      <c r="D13" s="99">
        <f t="shared" si="0"/>
        <v>358036</v>
      </c>
      <c r="E13" s="82">
        <v>14524</v>
      </c>
      <c r="F13" s="82">
        <v>14071</v>
      </c>
      <c r="G13" s="100">
        <f t="shared" si="1"/>
        <v>28595</v>
      </c>
      <c r="H13" s="82">
        <v>20804</v>
      </c>
      <c r="I13" s="82">
        <v>20038</v>
      </c>
      <c r="J13" s="101">
        <f t="shared" si="2"/>
        <v>40842</v>
      </c>
      <c r="K13" s="102"/>
      <c r="L13" s="102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99">
        <f t="shared" si="0"/>
        <v>189945</v>
      </c>
      <c r="C14" s="99">
        <f t="shared" si="0"/>
        <v>190048</v>
      </c>
      <c r="D14" s="99">
        <f t="shared" si="0"/>
        <v>379993</v>
      </c>
      <c r="E14" s="82">
        <v>15070</v>
      </c>
      <c r="F14" s="82">
        <v>14609</v>
      </c>
      <c r="G14" s="100">
        <f t="shared" si="1"/>
        <v>29679</v>
      </c>
      <c r="H14" s="82">
        <v>23061</v>
      </c>
      <c r="I14" s="82">
        <v>23179</v>
      </c>
      <c r="J14" s="101">
        <f t="shared" si="2"/>
        <v>46240</v>
      </c>
      <c r="K14" s="102"/>
      <c r="L14" s="102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99">
        <f t="shared" si="0"/>
        <v>186704</v>
      </c>
      <c r="C15" s="99">
        <f t="shared" si="0"/>
        <v>192203</v>
      </c>
      <c r="D15" s="99">
        <f t="shared" si="0"/>
        <v>378907</v>
      </c>
      <c r="E15" s="82">
        <v>14723</v>
      </c>
      <c r="F15" s="82">
        <v>14617</v>
      </c>
      <c r="G15" s="100">
        <f t="shared" si="1"/>
        <v>29340</v>
      </c>
      <c r="H15" s="82">
        <v>23247</v>
      </c>
      <c r="I15" s="82">
        <v>24835</v>
      </c>
      <c r="J15" s="101">
        <f t="shared" si="2"/>
        <v>48082</v>
      </c>
      <c r="K15" s="102"/>
      <c r="L15" s="102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99">
        <f t="shared" si="0"/>
        <v>155361</v>
      </c>
      <c r="C16" s="99">
        <f t="shared" si="0"/>
        <v>162571</v>
      </c>
      <c r="D16" s="99">
        <f t="shared" si="0"/>
        <v>317932</v>
      </c>
      <c r="E16" s="82">
        <v>12012</v>
      </c>
      <c r="F16" s="82">
        <v>12286</v>
      </c>
      <c r="G16" s="100">
        <f t="shared" si="1"/>
        <v>24298</v>
      </c>
      <c r="H16" s="82">
        <v>19313</v>
      </c>
      <c r="I16" s="82">
        <v>20558</v>
      </c>
      <c r="J16" s="101">
        <f t="shared" si="2"/>
        <v>39871</v>
      </c>
      <c r="K16" s="102"/>
      <c r="L16" s="102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99">
        <f t="shared" si="0"/>
        <v>121438</v>
      </c>
      <c r="C17" s="99">
        <f t="shared" si="0"/>
        <v>131871</v>
      </c>
      <c r="D17" s="99">
        <f t="shared" si="0"/>
        <v>253309</v>
      </c>
      <c r="E17" s="82">
        <v>9004</v>
      </c>
      <c r="F17" s="82">
        <v>9861</v>
      </c>
      <c r="G17" s="100">
        <f t="shared" si="1"/>
        <v>18865</v>
      </c>
      <c r="H17" s="82">
        <v>15499</v>
      </c>
      <c r="I17" s="82">
        <v>17014</v>
      </c>
      <c r="J17" s="101">
        <f t="shared" si="2"/>
        <v>32513</v>
      </c>
      <c r="K17" s="102"/>
      <c r="L17" s="102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99">
        <f t="shared" si="0"/>
        <v>88350</v>
      </c>
      <c r="C18" s="99">
        <f t="shared" si="0"/>
        <v>99819</v>
      </c>
      <c r="D18" s="99">
        <f t="shared" si="0"/>
        <v>188169</v>
      </c>
      <c r="E18" s="82">
        <v>6643</v>
      </c>
      <c r="F18" s="82">
        <v>7363</v>
      </c>
      <c r="G18" s="100">
        <f t="shared" si="1"/>
        <v>14006</v>
      </c>
      <c r="H18" s="82">
        <v>11472</v>
      </c>
      <c r="I18" s="82">
        <v>12916</v>
      </c>
      <c r="J18" s="101">
        <f t="shared" si="2"/>
        <v>24388</v>
      </c>
      <c r="K18" s="102"/>
      <c r="L18" s="102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99">
        <f t="shared" si="0"/>
        <v>67312</v>
      </c>
      <c r="C19" s="99">
        <f t="shared" si="0"/>
        <v>79715</v>
      </c>
      <c r="D19" s="99">
        <f t="shared" si="0"/>
        <v>147027</v>
      </c>
      <c r="E19" s="82">
        <v>4766</v>
      </c>
      <c r="F19" s="82">
        <v>5433</v>
      </c>
      <c r="G19" s="100">
        <f t="shared" si="1"/>
        <v>10199</v>
      </c>
      <c r="H19" s="82">
        <v>8504</v>
      </c>
      <c r="I19" s="82">
        <v>10091</v>
      </c>
      <c r="J19" s="101">
        <f t="shared" si="2"/>
        <v>18595</v>
      </c>
      <c r="K19" s="102"/>
      <c r="L19" s="102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99">
        <f t="shared" si="0"/>
        <v>40556</v>
      </c>
      <c r="C20" s="99">
        <f t="shared" si="0"/>
        <v>51537</v>
      </c>
      <c r="D20" s="99">
        <f t="shared" si="0"/>
        <v>92093</v>
      </c>
      <c r="E20" s="82">
        <v>2784</v>
      </c>
      <c r="F20" s="82">
        <v>3467</v>
      </c>
      <c r="G20" s="100">
        <f t="shared" si="1"/>
        <v>6251</v>
      </c>
      <c r="H20" s="82">
        <v>5369</v>
      </c>
      <c r="I20" s="82">
        <v>6941</v>
      </c>
      <c r="J20" s="101">
        <f t="shared" si="2"/>
        <v>12310</v>
      </c>
      <c r="K20" s="102"/>
      <c r="L20" s="102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99">
        <f t="shared" ref="B21:D26" si="3">E21+H21+B49+E49+H49</f>
        <v>24847</v>
      </c>
      <c r="C21" s="99">
        <f t="shared" si="3"/>
        <v>34956</v>
      </c>
      <c r="D21" s="99">
        <f t="shared" si="3"/>
        <v>59803</v>
      </c>
      <c r="E21" s="82">
        <v>1629</v>
      </c>
      <c r="F21" s="82">
        <v>2274</v>
      </c>
      <c r="G21" s="100">
        <f t="shared" si="1"/>
        <v>3903</v>
      </c>
      <c r="H21" s="82">
        <v>2985</v>
      </c>
      <c r="I21" s="82">
        <v>4243</v>
      </c>
      <c r="J21" s="101">
        <f t="shared" si="2"/>
        <v>7228</v>
      </c>
      <c r="K21" s="102"/>
      <c r="L21" s="102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99">
        <f t="shared" si="3"/>
        <v>11709</v>
      </c>
      <c r="C22" s="99">
        <f t="shared" si="3"/>
        <v>18791</v>
      </c>
      <c r="D22" s="99">
        <f t="shared" si="3"/>
        <v>30500</v>
      </c>
      <c r="E22" s="82">
        <v>788</v>
      </c>
      <c r="F22" s="82">
        <v>1299</v>
      </c>
      <c r="G22" s="100">
        <f t="shared" si="1"/>
        <v>2087</v>
      </c>
      <c r="H22" s="82">
        <v>1334</v>
      </c>
      <c r="I22" s="82">
        <v>2137</v>
      </c>
      <c r="J22" s="101">
        <f t="shared" si="2"/>
        <v>3471</v>
      </c>
      <c r="K22" s="102"/>
      <c r="L22" s="102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99">
        <f t="shared" si="3"/>
        <v>4433</v>
      </c>
      <c r="C23" s="99">
        <f t="shared" si="3"/>
        <v>7498</v>
      </c>
      <c r="D23" s="99">
        <f t="shared" si="3"/>
        <v>11931</v>
      </c>
      <c r="E23" s="82">
        <v>307</v>
      </c>
      <c r="F23" s="82">
        <v>546</v>
      </c>
      <c r="G23" s="100">
        <f t="shared" si="1"/>
        <v>853</v>
      </c>
      <c r="H23" s="82">
        <v>446</v>
      </c>
      <c r="I23" s="82">
        <v>751</v>
      </c>
      <c r="J23" s="101">
        <f t="shared" si="2"/>
        <v>1197</v>
      </c>
      <c r="K23" s="102"/>
      <c r="L23" s="102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99">
        <f t="shared" si="3"/>
        <v>1064</v>
      </c>
      <c r="C24" s="99">
        <f t="shared" si="3"/>
        <v>1830</v>
      </c>
      <c r="D24" s="99">
        <f t="shared" si="3"/>
        <v>2894</v>
      </c>
      <c r="E24" s="82">
        <v>76</v>
      </c>
      <c r="F24" s="82">
        <v>119</v>
      </c>
      <c r="G24" s="100">
        <f t="shared" si="1"/>
        <v>195</v>
      </c>
      <c r="H24" s="82">
        <v>99</v>
      </c>
      <c r="I24" s="82">
        <v>160</v>
      </c>
      <c r="J24" s="101">
        <f t="shared" si="2"/>
        <v>259</v>
      </c>
      <c r="K24" s="102"/>
      <c r="L24" s="102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99">
        <f t="shared" si="3"/>
        <v>454</v>
      </c>
      <c r="C25" s="99">
        <f t="shared" si="3"/>
        <v>624</v>
      </c>
      <c r="D25" s="99">
        <f t="shared" si="3"/>
        <v>1078</v>
      </c>
      <c r="E25" s="82">
        <v>31</v>
      </c>
      <c r="F25" s="82">
        <v>33</v>
      </c>
      <c r="G25" s="100">
        <f t="shared" si="1"/>
        <v>64</v>
      </c>
      <c r="H25" s="82">
        <v>24</v>
      </c>
      <c r="I25" s="82">
        <v>43</v>
      </c>
      <c r="J25" s="101">
        <f t="shared" si="2"/>
        <v>67</v>
      </c>
      <c r="K25" s="102"/>
      <c r="L25" s="102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99">
        <f t="shared" si="3"/>
        <v>2278350</v>
      </c>
      <c r="C26" s="99">
        <f t="shared" si="3"/>
        <v>2292886</v>
      </c>
      <c r="D26" s="119">
        <f>G26+J26+D54+G54+J54</f>
        <v>4571236</v>
      </c>
      <c r="E26" s="82">
        <f t="shared" ref="E26:J26" si="4">SUM(E4:E25)</f>
        <v>174153</v>
      </c>
      <c r="F26" s="82">
        <f t="shared" si="4"/>
        <v>174423</v>
      </c>
      <c r="G26" s="100">
        <f t="shared" si="4"/>
        <v>348576</v>
      </c>
      <c r="H26" s="82">
        <f t="shared" si="4"/>
        <v>265145</v>
      </c>
      <c r="I26" s="82">
        <f t="shared" si="4"/>
        <v>266999</v>
      </c>
      <c r="J26" s="101">
        <f t="shared" si="4"/>
        <v>532144</v>
      </c>
      <c r="K26" s="102"/>
      <c r="L26" s="102"/>
    </row>
    <row r="27" spans="1:17" s="10" customFormat="1" ht="23.25" customHeight="1">
      <c r="A27" s="38" t="s">
        <v>223</v>
      </c>
      <c r="B27" s="38"/>
      <c r="C27" s="38"/>
      <c r="D27" s="38"/>
      <c r="E27" s="8"/>
      <c r="F27" s="8"/>
      <c r="G27" s="8"/>
      <c r="H27" s="9"/>
      <c r="I27" s="9"/>
      <c r="J27" s="9"/>
    </row>
    <row r="28" spans="1:17" s="10" customFormat="1" ht="21">
      <c r="A28" s="38" t="s">
        <v>218</v>
      </c>
      <c r="B28" s="38"/>
      <c r="C28" s="38"/>
      <c r="D28" s="38"/>
      <c r="E28" s="11"/>
      <c r="F28" s="11"/>
      <c r="G28" s="11"/>
      <c r="H28" s="12"/>
      <c r="I28" s="12"/>
      <c r="J28" s="12"/>
    </row>
    <row r="29" spans="1:17" s="13" customFormat="1" ht="22.5" customHeight="1">
      <c r="A29" s="13" t="s">
        <v>255</v>
      </c>
    </row>
    <row r="30" spans="1:17" ht="18.75" customHeight="1">
      <c r="B30" s="106"/>
      <c r="C30" s="191" t="s">
        <v>22</v>
      </c>
      <c r="D30" s="108"/>
      <c r="E30" s="109"/>
      <c r="F30" s="192" t="s">
        <v>61</v>
      </c>
      <c r="G30" s="111"/>
      <c r="H30" s="112"/>
      <c r="I30" s="193" t="s">
        <v>76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5703</v>
      </c>
      <c r="C32" s="82">
        <v>5378</v>
      </c>
      <c r="D32" s="118">
        <f>B32+C32</f>
        <v>11081</v>
      </c>
      <c r="E32" s="82">
        <v>7952</v>
      </c>
      <c r="F32" s="82">
        <v>7480</v>
      </c>
      <c r="G32" s="119">
        <f>E32+F32</f>
        <v>15432</v>
      </c>
      <c r="H32" s="82">
        <v>1513</v>
      </c>
      <c r="I32" s="82">
        <v>1423</v>
      </c>
      <c r="J32" s="120">
        <f>H32+I32</f>
        <v>2936</v>
      </c>
      <c r="K32" s="102"/>
      <c r="L32" s="102"/>
      <c r="M32" s="156"/>
      <c r="N32" s="121"/>
      <c r="O32" s="121"/>
      <c r="P32" s="156"/>
      <c r="Q32" s="102"/>
    </row>
    <row r="33" spans="1:17" ht="18.75" customHeight="1">
      <c r="A33" s="59" t="s">
        <v>173</v>
      </c>
      <c r="B33" s="82">
        <v>27448</v>
      </c>
      <c r="C33" s="82">
        <v>25720</v>
      </c>
      <c r="D33" s="118">
        <f t="shared" ref="D33:D53" si="5">B33+C33</f>
        <v>53168</v>
      </c>
      <c r="E33" s="82">
        <v>37223</v>
      </c>
      <c r="F33" s="82">
        <v>35241</v>
      </c>
      <c r="G33" s="119">
        <f t="shared" ref="G33:G53" si="6">E33+F33</f>
        <v>72464</v>
      </c>
      <c r="H33" s="82">
        <v>7160</v>
      </c>
      <c r="I33" s="82">
        <v>6661</v>
      </c>
      <c r="J33" s="120">
        <f t="shared" ref="J33:J53" si="7">H33+I33</f>
        <v>13821</v>
      </c>
      <c r="K33" s="102"/>
      <c r="L33" s="102"/>
      <c r="M33" s="156"/>
      <c r="N33" s="121"/>
      <c r="O33" s="121"/>
      <c r="P33" s="156"/>
      <c r="Q33" s="102"/>
    </row>
    <row r="34" spans="1:17" ht="18.75" customHeight="1">
      <c r="A34" s="61" t="s">
        <v>174</v>
      </c>
      <c r="B34" s="82">
        <v>40996</v>
      </c>
      <c r="C34" s="82">
        <v>39156</v>
      </c>
      <c r="D34" s="118">
        <f t="shared" si="5"/>
        <v>80152</v>
      </c>
      <c r="E34" s="82">
        <v>54419</v>
      </c>
      <c r="F34" s="82">
        <v>52110</v>
      </c>
      <c r="G34" s="119">
        <f t="shared" si="6"/>
        <v>106529</v>
      </c>
      <c r="H34" s="82">
        <v>10306</v>
      </c>
      <c r="I34" s="82">
        <v>9829</v>
      </c>
      <c r="J34" s="120">
        <f t="shared" si="7"/>
        <v>20135</v>
      </c>
      <c r="K34" s="102"/>
      <c r="L34" s="102"/>
      <c r="M34" s="156"/>
      <c r="N34" s="121"/>
      <c r="O34" s="121"/>
      <c r="P34" s="156"/>
      <c r="Q34" s="102"/>
    </row>
    <row r="35" spans="1:17" ht="18.75" customHeight="1">
      <c r="A35" s="46" t="s">
        <v>175</v>
      </c>
      <c r="B35" s="82">
        <v>46055</v>
      </c>
      <c r="C35" s="82">
        <v>43532</v>
      </c>
      <c r="D35" s="118">
        <f t="shared" si="5"/>
        <v>89587</v>
      </c>
      <c r="E35" s="82">
        <v>60857</v>
      </c>
      <c r="F35" s="82">
        <v>57365</v>
      </c>
      <c r="G35" s="119">
        <f t="shared" si="6"/>
        <v>118222</v>
      </c>
      <c r="H35" s="82">
        <v>11336</v>
      </c>
      <c r="I35" s="82">
        <v>10861</v>
      </c>
      <c r="J35" s="120">
        <f t="shared" si="7"/>
        <v>22197</v>
      </c>
      <c r="K35" s="102"/>
      <c r="L35" s="102"/>
      <c r="M35" s="156"/>
      <c r="N35" s="121"/>
      <c r="O35" s="121"/>
      <c r="P35" s="156"/>
      <c r="Q35" s="102"/>
    </row>
    <row r="36" spans="1:17" ht="18.75" customHeight="1">
      <c r="A36" s="46" t="s">
        <v>176</v>
      </c>
      <c r="B36" s="82">
        <v>46615</v>
      </c>
      <c r="C36" s="82">
        <v>43835</v>
      </c>
      <c r="D36" s="118">
        <f t="shared" si="5"/>
        <v>90450</v>
      </c>
      <c r="E36" s="82">
        <v>62593</v>
      </c>
      <c r="F36" s="82">
        <v>59181</v>
      </c>
      <c r="G36" s="119">
        <f t="shared" si="6"/>
        <v>121774</v>
      </c>
      <c r="H36" s="82">
        <v>11854</v>
      </c>
      <c r="I36" s="82">
        <v>11041</v>
      </c>
      <c r="J36" s="120">
        <f t="shared" si="7"/>
        <v>22895</v>
      </c>
      <c r="K36" s="102"/>
      <c r="L36" s="102"/>
      <c r="M36" s="156"/>
      <c r="N36" s="121"/>
      <c r="O36" s="121"/>
      <c r="P36" s="156"/>
      <c r="Q36" s="102"/>
    </row>
    <row r="37" spans="1:17" ht="18.75" customHeight="1">
      <c r="A37" s="46" t="s">
        <v>177</v>
      </c>
      <c r="B37" s="82">
        <v>48787</v>
      </c>
      <c r="C37" s="82">
        <v>49437</v>
      </c>
      <c r="D37" s="118">
        <f t="shared" si="5"/>
        <v>98224</v>
      </c>
      <c r="E37" s="82">
        <v>65771</v>
      </c>
      <c r="F37" s="82">
        <v>64427</v>
      </c>
      <c r="G37" s="119">
        <f t="shared" si="6"/>
        <v>130198</v>
      </c>
      <c r="H37" s="82">
        <v>11922</v>
      </c>
      <c r="I37" s="82">
        <v>12206</v>
      </c>
      <c r="J37" s="120">
        <f t="shared" si="7"/>
        <v>24128</v>
      </c>
      <c r="K37" s="102"/>
      <c r="L37" s="102"/>
      <c r="M37" s="156"/>
      <c r="N37" s="121"/>
      <c r="O37" s="121"/>
      <c r="P37" s="156"/>
      <c r="Q37" s="102"/>
    </row>
    <row r="38" spans="1:17" ht="18.75" customHeight="1">
      <c r="A38" s="46" t="s">
        <v>178</v>
      </c>
      <c r="B38" s="82">
        <v>57731</v>
      </c>
      <c r="C38" s="82">
        <v>54727</v>
      </c>
      <c r="D38" s="118">
        <f t="shared" si="5"/>
        <v>112458</v>
      </c>
      <c r="E38" s="82">
        <v>74651</v>
      </c>
      <c r="F38" s="82">
        <v>71215</v>
      </c>
      <c r="G38" s="119">
        <f t="shared" si="6"/>
        <v>145866</v>
      </c>
      <c r="H38" s="82">
        <v>14841</v>
      </c>
      <c r="I38" s="82">
        <v>14097</v>
      </c>
      <c r="J38" s="120">
        <f t="shared" si="7"/>
        <v>28938</v>
      </c>
      <c r="K38" s="102"/>
      <c r="L38" s="102"/>
      <c r="M38" s="156"/>
      <c r="N38" s="121"/>
      <c r="O38" s="121"/>
      <c r="P38" s="156"/>
      <c r="Q38" s="102"/>
    </row>
    <row r="39" spans="1:17" ht="18.75" customHeight="1">
      <c r="A39" s="46" t="s">
        <v>179</v>
      </c>
      <c r="B39" s="82">
        <v>52162</v>
      </c>
      <c r="C39" s="82">
        <v>49067</v>
      </c>
      <c r="D39" s="118">
        <f t="shared" si="5"/>
        <v>101229</v>
      </c>
      <c r="E39" s="82">
        <v>70452</v>
      </c>
      <c r="F39" s="82">
        <v>66752</v>
      </c>
      <c r="G39" s="119">
        <f t="shared" si="6"/>
        <v>137204</v>
      </c>
      <c r="H39" s="82">
        <v>14277</v>
      </c>
      <c r="I39" s="82">
        <v>13066</v>
      </c>
      <c r="J39" s="120">
        <f t="shared" si="7"/>
        <v>27343</v>
      </c>
      <c r="K39" s="102"/>
      <c r="L39" s="102"/>
      <c r="M39" s="156"/>
      <c r="N39" s="121"/>
      <c r="O39" s="121"/>
      <c r="P39" s="156"/>
      <c r="Q39" s="102"/>
    </row>
    <row r="40" spans="1:17" ht="18.75" customHeight="1">
      <c r="A40" s="46" t="s">
        <v>180</v>
      </c>
      <c r="B40" s="82">
        <v>53857</v>
      </c>
      <c r="C40" s="82">
        <v>51150</v>
      </c>
      <c r="D40" s="118">
        <f t="shared" si="5"/>
        <v>105007</v>
      </c>
      <c r="E40" s="82">
        <v>68865</v>
      </c>
      <c r="F40" s="82">
        <v>65417</v>
      </c>
      <c r="G40" s="119">
        <f t="shared" si="6"/>
        <v>134282</v>
      </c>
      <c r="H40" s="82">
        <v>13612</v>
      </c>
      <c r="I40" s="82">
        <v>12910</v>
      </c>
      <c r="J40" s="120">
        <f t="shared" si="7"/>
        <v>26522</v>
      </c>
      <c r="K40" s="102"/>
      <c r="L40" s="102"/>
      <c r="M40" s="156"/>
      <c r="N40" s="121"/>
      <c r="O40" s="121"/>
      <c r="P40" s="156"/>
      <c r="Q40" s="102"/>
    </row>
    <row r="41" spans="1:17" ht="18.75" customHeight="1">
      <c r="A41" s="46" t="s">
        <v>181</v>
      </c>
      <c r="B41" s="82">
        <v>58410</v>
      </c>
      <c r="C41" s="82">
        <v>56218</v>
      </c>
      <c r="D41" s="118">
        <f t="shared" si="5"/>
        <v>114628</v>
      </c>
      <c r="E41" s="82">
        <v>74019</v>
      </c>
      <c r="F41" s="82">
        <v>71080</v>
      </c>
      <c r="G41" s="119">
        <f t="shared" si="6"/>
        <v>145099</v>
      </c>
      <c r="H41" s="82">
        <v>14678</v>
      </c>
      <c r="I41" s="82">
        <v>14194</v>
      </c>
      <c r="J41" s="120">
        <f t="shared" si="7"/>
        <v>28872</v>
      </c>
      <c r="K41" s="102"/>
      <c r="L41" s="102"/>
      <c r="M41" s="156"/>
      <c r="N41" s="121"/>
      <c r="O41" s="121"/>
      <c r="P41" s="156"/>
      <c r="Q41" s="102"/>
    </row>
    <row r="42" spans="1:17" ht="18.75" customHeight="1">
      <c r="A42" s="46" t="s">
        <v>182</v>
      </c>
      <c r="B42" s="82">
        <v>60964</v>
      </c>
      <c r="C42" s="82">
        <v>60617</v>
      </c>
      <c r="D42" s="118">
        <f t="shared" si="5"/>
        <v>121581</v>
      </c>
      <c r="E42" s="82">
        <v>75505</v>
      </c>
      <c r="F42" s="82">
        <v>75946</v>
      </c>
      <c r="G42" s="119">
        <f t="shared" si="6"/>
        <v>151451</v>
      </c>
      <c r="H42" s="82">
        <v>15345</v>
      </c>
      <c r="I42" s="82">
        <v>15697</v>
      </c>
      <c r="J42" s="120">
        <f t="shared" si="7"/>
        <v>31042</v>
      </c>
      <c r="K42" s="102"/>
      <c r="L42" s="102"/>
      <c r="M42" s="156"/>
      <c r="N42" s="121"/>
      <c r="O42" s="121"/>
      <c r="P42" s="156"/>
      <c r="Q42" s="102"/>
    </row>
    <row r="43" spans="1:17" ht="18.75" customHeight="1">
      <c r="A43" s="46" t="s">
        <v>183</v>
      </c>
      <c r="B43" s="82">
        <v>58514</v>
      </c>
      <c r="C43" s="82">
        <v>59949</v>
      </c>
      <c r="D43" s="118">
        <f t="shared" si="5"/>
        <v>118463</v>
      </c>
      <c r="E43" s="82">
        <v>74391</v>
      </c>
      <c r="F43" s="82">
        <v>76305</v>
      </c>
      <c r="G43" s="119">
        <f t="shared" si="6"/>
        <v>150696</v>
      </c>
      <c r="H43" s="82">
        <v>15829</v>
      </c>
      <c r="I43" s="82">
        <v>16497</v>
      </c>
      <c r="J43" s="120">
        <f t="shared" si="7"/>
        <v>32326</v>
      </c>
      <c r="K43" s="102"/>
      <c r="L43" s="102"/>
      <c r="M43" s="156"/>
      <c r="N43" s="121"/>
      <c r="O43" s="121"/>
      <c r="P43" s="156"/>
      <c r="Q43" s="102"/>
    </row>
    <row r="44" spans="1:17" ht="18.75" customHeight="1">
      <c r="A44" s="46" t="s">
        <v>184</v>
      </c>
      <c r="B44" s="82">
        <v>49679</v>
      </c>
      <c r="C44" s="82">
        <v>52051</v>
      </c>
      <c r="D44" s="118">
        <f t="shared" si="5"/>
        <v>101730</v>
      </c>
      <c r="E44" s="82">
        <v>60882</v>
      </c>
      <c r="F44" s="82">
        <v>63609</v>
      </c>
      <c r="G44" s="119">
        <f t="shared" si="6"/>
        <v>124491</v>
      </c>
      <c r="H44" s="82">
        <v>13475</v>
      </c>
      <c r="I44" s="82">
        <v>14067</v>
      </c>
      <c r="J44" s="120">
        <f t="shared" si="7"/>
        <v>27542</v>
      </c>
      <c r="K44" s="102"/>
      <c r="L44" s="102"/>
      <c r="M44" s="156"/>
      <c r="N44" s="121"/>
      <c r="O44" s="121"/>
      <c r="P44" s="156"/>
      <c r="Q44" s="102"/>
    </row>
    <row r="45" spans="1:17" ht="18.75" customHeight="1">
      <c r="A45" s="46" t="s">
        <v>185</v>
      </c>
      <c r="B45" s="82">
        <v>38941</v>
      </c>
      <c r="C45" s="82">
        <v>42371</v>
      </c>
      <c r="D45" s="118">
        <f t="shared" si="5"/>
        <v>81312</v>
      </c>
      <c r="E45" s="82">
        <v>47671</v>
      </c>
      <c r="F45" s="82">
        <v>51278</v>
      </c>
      <c r="G45" s="119">
        <f t="shared" si="6"/>
        <v>98949</v>
      </c>
      <c r="H45" s="82">
        <v>10323</v>
      </c>
      <c r="I45" s="82">
        <v>11347</v>
      </c>
      <c r="J45" s="120">
        <f t="shared" si="7"/>
        <v>21670</v>
      </c>
      <c r="K45" s="102"/>
      <c r="L45" s="102"/>
      <c r="M45" s="156"/>
      <c r="N45" s="121"/>
      <c r="O45" s="121"/>
      <c r="P45" s="156"/>
      <c r="Q45" s="102"/>
    </row>
    <row r="46" spans="1:17" ht="18.75" customHeight="1">
      <c r="A46" s="46" t="s">
        <v>186</v>
      </c>
      <c r="B46" s="82">
        <v>27932</v>
      </c>
      <c r="C46" s="82">
        <v>31890</v>
      </c>
      <c r="D46" s="118">
        <f t="shared" si="5"/>
        <v>59822</v>
      </c>
      <c r="E46" s="82">
        <v>34493</v>
      </c>
      <c r="F46" s="82">
        <v>39114</v>
      </c>
      <c r="G46" s="119">
        <f t="shared" si="6"/>
        <v>73607</v>
      </c>
      <c r="H46" s="82">
        <v>7810</v>
      </c>
      <c r="I46" s="82">
        <v>8536</v>
      </c>
      <c r="J46" s="120">
        <f t="shared" si="7"/>
        <v>16346</v>
      </c>
      <c r="K46" s="102"/>
      <c r="L46" s="102"/>
      <c r="M46" s="156"/>
      <c r="N46" s="121"/>
      <c r="O46" s="121"/>
      <c r="P46" s="156"/>
      <c r="Q46" s="102"/>
    </row>
    <row r="47" spans="1:17" ht="18.75" customHeight="1">
      <c r="A47" s="46" t="s">
        <v>187</v>
      </c>
      <c r="B47" s="82">
        <v>21733</v>
      </c>
      <c r="C47" s="82">
        <v>25997</v>
      </c>
      <c r="D47" s="118">
        <f t="shared" si="5"/>
        <v>47730</v>
      </c>
      <c r="E47" s="82">
        <v>26659</v>
      </c>
      <c r="F47" s="82">
        <v>31413</v>
      </c>
      <c r="G47" s="119">
        <f t="shared" si="6"/>
        <v>58072</v>
      </c>
      <c r="H47" s="82">
        <v>5650</v>
      </c>
      <c r="I47" s="82">
        <v>6781</v>
      </c>
      <c r="J47" s="120">
        <f t="shared" si="7"/>
        <v>12431</v>
      </c>
      <c r="K47" s="102"/>
      <c r="L47" s="102"/>
      <c r="M47" s="156"/>
      <c r="N47" s="121"/>
      <c r="O47" s="121"/>
      <c r="P47" s="156"/>
      <c r="Q47" s="102"/>
    </row>
    <row r="48" spans="1:17" ht="18.75" customHeight="1">
      <c r="A48" s="46" t="s">
        <v>188</v>
      </c>
      <c r="B48" s="82">
        <v>13717</v>
      </c>
      <c r="C48" s="82">
        <v>17860</v>
      </c>
      <c r="D48" s="118">
        <f t="shared" si="5"/>
        <v>31577</v>
      </c>
      <c r="E48" s="82">
        <v>15365</v>
      </c>
      <c r="F48" s="82">
        <v>19094</v>
      </c>
      <c r="G48" s="119">
        <f t="shared" si="6"/>
        <v>34459</v>
      </c>
      <c r="H48" s="82">
        <v>3321</v>
      </c>
      <c r="I48" s="82">
        <v>4175</v>
      </c>
      <c r="J48" s="120">
        <f t="shared" si="7"/>
        <v>7496</v>
      </c>
      <c r="K48" s="102"/>
      <c r="L48" s="102"/>
      <c r="M48" s="156"/>
      <c r="N48" s="121"/>
      <c r="O48" s="121"/>
      <c r="P48" s="156"/>
      <c r="Q48" s="102"/>
    </row>
    <row r="49" spans="1:17" ht="18.75" customHeight="1">
      <c r="A49" s="46" t="s">
        <v>189</v>
      </c>
      <c r="B49" s="82">
        <v>8586</v>
      </c>
      <c r="C49" s="82">
        <v>12095</v>
      </c>
      <c r="D49" s="118">
        <f t="shared" si="5"/>
        <v>20681</v>
      </c>
      <c r="E49" s="82">
        <v>9742</v>
      </c>
      <c r="F49" s="82">
        <v>13467</v>
      </c>
      <c r="G49" s="119">
        <f t="shared" si="6"/>
        <v>23209</v>
      </c>
      <c r="H49" s="82">
        <v>1905</v>
      </c>
      <c r="I49" s="82">
        <v>2877</v>
      </c>
      <c r="J49" s="120">
        <f t="shared" si="7"/>
        <v>4782</v>
      </c>
      <c r="K49" s="102"/>
      <c r="L49" s="102"/>
      <c r="M49" s="156"/>
      <c r="N49" s="121"/>
      <c r="O49" s="121"/>
      <c r="P49" s="156"/>
      <c r="Q49" s="102"/>
    </row>
    <row r="50" spans="1:17" ht="18.75" customHeight="1">
      <c r="A50" s="46" t="s">
        <v>190</v>
      </c>
      <c r="B50" s="82">
        <v>3979</v>
      </c>
      <c r="C50" s="82">
        <v>6486</v>
      </c>
      <c r="D50" s="118">
        <f t="shared" si="5"/>
        <v>10465</v>
      </c>
      <c r="E50" s="82">
        <v>4708</v>
      </c>
      <c r="F50" s="82">
        <v>7323</v>
      </c>
      <c r="G50" s="119">
        <f t="shared" si="6"/>
        <v>12031</v>
      </c>
      <c r="H50" s="82">
        <v>900</v>
      </c>
      <c r="I50" s="82">
        <v>1546</v>
      </c>
      <c r="J50" s="120">
        <f t="shared" si="7"/>
        <v>2446</v>
      </c>
      <c r="K50" s="102"/>
      <c r="L50" s="102"/>
      <c r="M50" s="156"/>
      <c r="N50" s="121"/>
      <c r="O50" s="121"/>
      <c r="P50" s="156"/>
      <c r="Q50" s="102"/>
    </row>
    <row r="51" spans="1:17" ht="18.75" customHeight="1">
      <c r="A51" s="46" t="s">
        <v>191</v>
      </c>
      <c r="B51" s="82">
        <v>1445</v>
      </c>
      <c r="C51" s="82">
        <v>2534</v>
      </c>
      <c r="D51" s="118">
        <f t="shared" si="5"/>
        <v>3979</v>
      </c>
      <c r="E51" s="82">
        <v>1886</v>
      </c>
      <c r="F51" s="82">
        <v>3056</v>
      </c>
      <c r="G51" s="119">
        <f t="shared" si="6"/>
        <v>4942</v>
      </c>
      <c r="H51" s="82">
        <v>349</v>
      </c>
      <c r="I51" s="82">
        <v>611</v>
      </c>
      <c r="J51" s="120">
        <f t="shared" si="7"/>
        <v>960</v>
      </c>
      <c r="K51" s="102"/>
      <c r="L51" s="102"/>
      <c r="M51" s="156"/>
      <c r="N51" s="121"/>
      <c r="O51" s="121"/>
      <c r="P51" s="156"/>
      <c r="Q51" s="102"/>
    </row>
    <row r="52" spans="1:17" ht="18.75" customHeight="1">
      <c r="A52" s="46" t="s">
        <v>192</v>
      </c>
      <c r="B52" s="82">
        <v>385</v>
      </c>
      <c r="C52" s="82">
        <v>667</v>
      </c>
      <c r="D52" s="118">
        <f t="shared" si="5"/>
        <v>1052</v>
      </c>
      <c r="E52" s="82">
        <v>428</v>
      </c>
      <c r="F52" s="82">
        <v>753</v>
      </c>
      <c r="G52" s="119">
        <f t="shared" si="6"/>
        <v>1181</v>
      </c>
      <c r="H52" s="82">
        <v>76</v>
      </c>
      <c r="I52" s="82">
        <v>131</v>
      </c>
      <c r="J52" s="120">
        <f t="shared" si="7"/>
        <v>207</v>
      </c>
      <c r="K52" s="102"/>
      <c r="L52" s="102"/>
      <c r="M52" s="156"/>
      <c r="N52" s="121"/>
      <c r="O52" s="121"/>
      <c r="P52" s="156"/>
      <c r="Q52" s="102"/>
    </row>
    <row r="53" spans="1:17" ht="18.75" customHeight="1">
      <c r="A53" s="46" t="s">
        <v>193</v>
      </c>
      <c r="B53" s="82">
        <v>176</v>
      </c>
      <c r="C53" s="82">
        <v>274</v>
      </c>
      <c r="D53" s="118">
        <f t="shared" si="5"/>
        <v>450</v>
      </c>
      <c r="E53" s="82">
        <v>188</v>
      </c>
      <c r="F53" s="82">
        <v>245</v>
      </c>
      <c r="G53" s="119">
        <f t="shared" si="6"/>
        <v>433</v>
      </c>
      <c r="H53" s="82">
        <v>35</v>
      </c>
      <c r="I53" s="82">
        <v>29</v>
      </c>
      <c r="J53" s="120">
        <f t="shared" si="7"/>
        <v>64</v>
      </c>
      <c r="K53" s="102"/>
      <c r="L53" s="102"/>
      <c r="M53" s="156"/>
      <c r="N53" s="121"/>
      <c r="O53" s="121"/>
      <c r="P53" s="156"/>
      <c r="Q53" s="102"/>
    </row>
    <row r="54" spans="1:17" ht="18.75" customHeight="1">
      <c r="A54" s="46" t="s">
        <v>194</v>
      </c>
      <c r="B54" s="82">
        <f t="shared" ref="B54:J54" si="8">SUM(B32:B53)</f>
        <v>723815</v>
      </c>
      <c r="C54" s="82">
        <f t="shared" si="8"/>
        <v>731011</v>
      </c>
      <c r="D54" s="101">
        <f t="shared" si="8"/>
        <v>1454826</v>
      </c>
      <c r="E54" s="82">
        <f t="shared" si="8"/>
        <v>928720</v>
      </c>
      <c r="F54" s="82">
        <f t="shared" si="8"/>
        <v>931871</v>
      </c>
      <c r="G54" s="119">
        <f t="shared" si="8"/>
        <v>1860591</v>
      </c>
      <c r="H54" s="82">
        <f t="shared" si="8"/>
        <v>186517</v>
      </c>
      <c r="I54" s="82">
        <f t="shared" si="8"/>
        <v>188582</v>
      </c>
      <c r="J54" s="119">
        <f t="shared" si="8"/>
        <v>375099</v>
      </c>
      <c r="K54" s="102"/>
      <c r="L54" s="102"/>
    </row>
    <row r="55" spans="1:17" s="10" customFormat="1" ht="23.25" customHeight="1">
      <c r="A55" s="38" t="s">
        <v>223</v>
      </c>
      <c r="B55" s="38"/>
      <c r="C55" s="38"/>
      <c r="D55" s="38"/>
      <c r="E55" s="8"/>
      <c r="F55" s="8"/>
      <c r="G55" s="8"/>
      <c r="H55" s="9"/>
      <c r="I55" s="9"/>
      <c r="J55" s="9"/>
    </row>
    <row r="56" spans="1:17" s="10" customFormat="1" ht="21">
      <c r="A56" s="38" t="s">
        <v>218</v>
      </c>
      <c r="B56" s="38"/>
      <c r="C56" s="38"/>
      <c r="D56" s="38"/>
      <c r="E56" s="11" t="s">
        <v>219</v>
      </c>
      <c r="F56" s="11"/>
      <c r="G56" s="11"/>
      <c r="H56" s="12"/>
      <c r="I56" s="12"/>
      <c r="J56" s="12"/>
    </row>
  </sheetData>
  <pageMargins left="0.70866141732283472" right="0.70866141732283472" top="0.64" bottom="0.5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4"/>
  <sheetViews>
    <sheetView zoomScale="80" zoomScaleNormal="80" workbookViewId="0">
      <selection activeCell="M3" sqref="M3"/>
    </sheetView>
  </sheetViews>
  <sheetFormatPr defaultRowHeight="18.75" customHeight="1"/>
  <cols>
    <col min="1" max="12" width="13.88671875" style="86" customWidth="1"/>
    <col min="13" max="256" width="9.109375" style="86"/>
    <col min="257" max="268" width="13.88671875" style="86" customWidth="1"/>
    <col min="269" max="512" width="9.109375" style="86"/>
    <col min="513" max="524" width="13.88671875" style="86" customWidth="1"/>
    <col min="525" max="768" width="9.109375" style="86"/>
    <col min="769" max="780" width="13.88671875" style="86" customWidth="1"/>
    <col min="781" max="1024" width="9.109375" style="86"/>
    <col min="1025" max="1036" width="13.88671875" style="86" customWidth="1"/>
    <col min="1037" max="1280" width="9.109375" style="86"/>
    <col min="1281" max="1292" width="13.88671875" style="86" customWidth="1"/>
    <col min="1293" max="1536" width="9.109375" style="86"/>
    <col min="1537" max="1548" width="13.88671875" style="86" customWidth="1"/>
    <col min="1549" max="1792" width="9.109375" style="86"/>
    <col min="1793" max="1804" width="13.88671875" style="86" customWidth="1"/>
    <col min="1805" max="2048" width="9.109375" style="86"/>
    <col min="2049" max="2060" width="13.88671875" style="86" customWidth="1"/>
    <col min="2061" max="2304" width="9.109375" style="86"/>
    <col min="2305" max="2316" width="13.88671875" style="86" customWidth="1"/>
    <col min="2317" max="2560" width="9.109375" style="86"/>
    <col min="2561" max="2572" width="13.88671875" style="86" customWidth="1"/>
    <col min="2573" max="2816" width="9.109375" style="86"/>
    <col min="2817" max="2828" width="13.88671875" style="86" customWidth="1"/>
    <col min="2829" max="3072" width="9.109375" style="86"/>
    <col min="3073" max="3084" width="13.88671875" style="86" customWidth="1"/>
    <col min="3085" max="3328" width="9.109375" style="86"/>
    <col min="3329" max="3340" width="13.88671875" style="86" customWidth="1"/>
    <col min="3341" max="3584" width="9.109375" style="86"/>
    <col min="3585" max="3596" width="13.88671875" style="86" customWidth="1"/>
    <col min="3597" max="3840" width="9.109375" style="86"/>
    <col min="3841" max="3852" width="13.88671875" style="86" customWidth="1"/>
    <col min="3853" max="4096" width="9.109375" style="86"/>
    <col min="4097" max="4108" width="13.88671875" style="86" customWidth="1"/>
    <col min="4109" max="4352" width="9.109375" style="86"/>
    <col min="4353" max="4364" width="13.88671875" style="86" customWidth="1"/>
    <col min="4365" max="4608" width="9.109375" style="86"/>
    <col min="4609" max="4620" width="13.88671875" style="86" customWidth="1"/>
    <col min="4621" max="4864" width="9.109375" style="86"/>
    <col min="4865" max="4876" width="13.88671875" style="86" customWidth="1"/>
    <col min="4877" max="5120" width="9.109375" style="86"/>
    <col min="5121" max="5132" width="13.88671875" style="86" customWidth="1"/>
    <col min="5133" max="5376" width="9.109375" style="86"/>
    <col min="5377" max="5388" width="13.88671875" style="86" customWidth="1"/>
    <col min="5389" max="5632" width="9.109375" style="86"/>
    <col min="5633" max="5644" width="13.88671875" style="86" customWidth="1"/>
    <col min="5645" max="5888" width="9.109375" style="86"/>
    <col min="5889" max="5900" width="13.88671875" style="86" customWidth="1"/>
    <col min="5901" max="6144" width="9.109375" style="86"/>
    <col min="6145" max="6156" width="13.88671875" style="86" customWidth="1"/>
    <col min="6157" max="6400" width="9.109375" style="86"/>
    <col min="6401" max="6412" width="13.88671875" style="86" customWidth="1"/>
    <col min="6413" max="6656" width="9.109375" style="86"/>
    <col min="6657" max="6668" width="13.88671875" style="86" customWidth="1"/>
    <col min="6669" max="6912" width="9.109375" style="86"/>
    <col min="6913" max="6924" width="13.88671875" style="86" customWidth="1"/>
    <col min="6925" max="7168" width="9.109375" style="86"/>
    <col min="7169" max="7180" width="13.88671875" style="86" customWidth="1"/>
    <col min="7181" max="7424" width="9.109375" style="86"/>
    <col min="7425" max="7436" width="13.88671875" style="86" customWidth="1"/>
    <col min="7437" max="7680" width="9.109375" style="86"/>
    <col min="7681" max="7692" width="13.88671875" style="86" customWidth="1"/>
    <col min="7693" max="7936" width="9.109375" style="86"/>
    <col min="7937" max="7948" width="13.88671875" style="86" customWidth="1"/>
    <col min="7949" max="8192" width="9.109375" style="86"/>
    <col min="8193" max="8204" width="13.88671875" style="86" customWidth="1"/>
    <col min="8205" max="8448" width="9.109375" style="86"/>
    <col min="8449" max="8460" width="13.88671875" style="86" customWidth="1"/>
    <col min="8461" max="8704" width="9.109375" style="86"/>
    <col min="8705" max="8716" width="13.88671875" style="86" customWidth="1"/>
    <col min="8717" max="8960" width="9.109375" style="86"/>
    <col min="8961" max="8972" width="13.88671875" style="86" customWidth="1"/>
    <col min="8973" max="9216" width="9.109375" style="86"/>
    <col min="9217" max="9228" width="13.88671875" style="86" customWidth="1"/>
    <col min="9229" max="9472" width="9.109375" style="86"/>
    <col min="9473" max="9484" width="13.88671875" style="86" customWidth="1"/>
    <col min="9485" max="9728" width="9.109375" style="86"/>
    <col min="9729" max="9740" width="13.88671875" style="86" customWidth="1"/>
    <col min="9741" max="9984" width="9.109375" style="86"/>
    <col min="9985" max="9996" width="13.88671875" style="86" customWidth="1"/>
    <col min="9997" max="10240" width="9.109375" style="86"/>
    <col min="10241" max="10252" width="13.88671875" style="86" customWidth="1"/>
    <col min="10253" max="10496" width="9.109375" style="86"/>
    <col min="10497" max="10508" width="13.88671875" style="86" customWidth="1"/>
    <col min="10509" max="10752" width="9.109375" style="86"/>
    <col min="10753" max="10764" width="13.88671875" style="86" customWidth="1"/>
    <col min="10765" max="11008" width="9.109375" style="86"/>
    <col min="11009" max="11020" width="13.88671875" style="86" customWidth="1"/>
    <col min="11021" max="11264" width="9.109375" style="86"/>
    <col min="11265" max="11276" width="13.88671875" style="86" customWidth="1"/>
    <col min="11277" max="11520" width="9.109375" style="86"/>
    <col min="11521" max="11532" width="13.88671875" style="86" customWidth="1"/>
    <col min="11533" max="11776" width="9.109375" style="86"/>
    <col min="11777" max="11788" width="13.88671875" style="86" customWidth="1"/>
    <col min="11789" max="12032" width="9.109375" style="86"/>
    <col min="12033" max="12044" width="13.88671875" style="86" customWidth="1"/>
    <col min="12045" max="12288" width="9.109375" style="86"/>
    <col min="12289" max="12300" width="13.88671875" style="86" customWidth="1"/>
    <col min="12301" max="12544" width="9.109375" style="86"/>
    <col min="12545" max="12556" width="13.88671875" style="86" customWidth="1"/>
    <col min="12557" max="12800" width="9.109375" style="86"/>
    <col min="12801" max="12812" width="13.88671875" style="86" customWidth="1"/>
    <col min="12813" max="13056" width="9.109375" style="86"/>
    <col min="13057" max="13068" width="13.88671875" style="86" customWidth="1"/>
    <col min="13069" max="13312" width="9.109375" style="86"/>
    <col min="13313" max="13324" width="13.88671875" style="86" customWidth="1"/>
    <col min="13325" max="13568" width="9.109375" style="86"/>
    <col min="13569" max="13580" width="13.88671875" style="86" customWidth="1"/>
    <col min="13581" max="13824" width="9.109375" style="86"/>
    <col min="13825" max="13836" width="13.88671875" style="86" customWidth="1"/>
    <col min="13837" max="14080" width="9.109375" style="86"/>
    <col min="14081" max="14092" width="13.88671875" style="86" customWidth="1"/>
    <col min="14093" max="14336" width="9.109375" style="86"/>
    <col min="14337" max="14348" width="13.88671875" style="86" customWidth="1"/>
    <col min="14349" max="14592" width="9.109375" style="86"/>
    <col min="14593" max="14604" width="13.88671875" style="86" customWidth="1"/>
    <col min="14605" max="14848" width="9.109375" style="86"/>
    <col min="14849" max="14860" width="13.88671875" style="86" customWidth="1"/>
    <col min="14861" max="15104" width="9.109375" style="86"/>
    <col min="15105" max="15116" width="13.88671875" style="86" customWidth="1"/>
    <col min="15117" max="15360" width="9.109375" style="86"/>
    <col min="15361" max="15372" width="13.88671875" style="86" customWidth="1"/>
    <col min="15373" max="15616" width="9.109375" style="86"/>
    <col min="15617" max="15628" width="13.88671875" style="86" customWidth="1"/>
    <col min="15629" max="15872" width="9.109375" style="86"/>
    <col min="15873" max="15884" width="13.88671875" style="86" customWidth="1"/>
    <col min="15885" max="16128" width="9.109375" style="86"/>
    <col min="16129" max="16140" width="13.88671875" style="86" customWidth="1"/>
    <col min="16141" max="16384" width="9.109375" style="86"/>
  </cols>
  <sheetData>
    <row r="1" spans="1:17" s="13" customFormat="1" ht="22.5" customHeight="1">
      <c r="A1" s="13" t="s">
        <v>256</v>
      </c>
    </row>
    <row r="2" spans="1:17" ht="18.75" customHeight="1">
      <c r="B2" s="87"/>
      <c r="C2" s="88" t="s">
        <v>207</v>
      </c>
      <c r="D2" s="89"/>
      <c r="E2" s="90"/>
      <c r="F2" s="194" t="s">
        <v>21</v>
      </c>
      <c r="G2" s="92"/>
      <c r="H2" s="93"/>
      <c r="I2" s="195" t="s">
        <v>69</v>
      </c>
      <c r="J2" s="95"/>
    </row>
    <row r="3" spans="1:17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148">
        <f t="shared" ref="B4:C19" si="0">E4+H4+B32+E32+H32+B60+E60</f>
        <v>19651</v>
      </c>
      <c r="C4" s="148">
        <f t="shared" si="0"/>
        <v>18523</v>
      </c>
      <c r="D4" s="148">
        <f>B4+C4</f>
        <v>38174</v>
      </c>
      <c r="E4" s="82">
        <v>2115</v>
      </c>
      <c r="F4" s="82">
        <v>1972</v>
      </c>
      <c r="G4" s="100">
        <f>E4+F4</f>
        <v>4087</v>
      </c>
      <c r="H4" s="82">
        <v>6526</v>
      </c>
      <c r="I4" s="82">
        <v>6231</v>
      </c>
      <c r="J4" s="101">
        <f>H4+I4</f>
        <v>12757</v>
      </c>
      <c r="K4" s="165"/>
      <c r="L4" s="102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148">
        <f t="shared" si="0"/>
        <v>95050</v>
      </c>
      <c r="C5" s="148">
        <f t="shared" si="0"/>
        <v>90226</v>
      </c>
      <c r="D5" s="148">
        <f t="shared" ref="D5:D25" si="1">B5+C5</f>
        <v>185276</v>
      </c>
      <c r="E5" s="82">
        <v>9828</v>
      </c>
      <c r="F5" s="82">
        <v>9416</v>
      </c>
      <c r="G5" s="100">
        <f t="shared" ref="G5:G25" si="2">E5+F5</f>
        <v>19244</v>
      </c>
      <c r="H5" s="82">
        <v>31197</v>
      </c>
      <c r="I5" s="82">
        <v>29631</v>
      </c>
      <c r="J5" s="101">
        <f t="shared" ref="J5:J25" si="3">H5+I5</f>
        <v>60828</v>
      </c>
      <c r="K5" s="165"/>
      <c r="L5" s="102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148">
        <f t="shared" si="0"/>
        <v>142223</v>
      </c>
      <c r="C6" s="148">
        <f t="shared" si="0"/>
        <v>134331</v>
      </c>
      <c r="D6" s="148">
        <f t="shared" si="1"/>
        <v>276554</v>
      </c>
      <c r="E6" s="82">
        <v>14711</v>
      </c>
      <c r="F6" s="82">
        <v>13655</v>
      </c>
      <c r="G6" s="100">
        <f t="shared" si="2"/>
        <v>28366</v>
      </c>
      <c r="H6" s="82">
        <v>47236</v>
      </c>
      <c r="I6" s="82">
        <v>44639</v>
      </c>
      <c r="J6" s="101">
        <f t="shared" si="3"/>
        <v>91875</v>
      </c>
      <c r="K6" s="165"/>
      <c r="L6" s="102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148">
        <f t="shared" si="0"/>
        <v>153596</v>
      </c>
      <c r="C7" s="148">
        <f t="shared" si="0"/>
        <v>144376</v>
      </c>
      <c r="D7" s="148">
        <f t="shared" si="1"/>
        <v>297972</v>
      </c>
      <c r="E7" s="82">
        <v>16119</v>
      </c>
      <c r="F7" s="82">
        <v>14941</v>
      </c>
      <c r="G7" s="100">
        <f t="shared" si="2"/>
        <v>31060</v>
      </c>
      <c r="H7" s="82">
        <v>50901</v>
      </c>
      <c r="I7" s="82">
        <v>47584</v>
      </c>
      <c r="J7" s="101">
        <f t="shared" si="3"/>
        <v>98485</v>
      </c>
      <c r="K7" s="165"/>
      <c r="L7" s="102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148">
        <f t="shared" si="0"/>
        <v>147124</v>
      </c>
      <c r="C8" s="148">
        <f t="shared" si="0"/>
        <v>140429</v>
      </c>
      <c r="D8" s="148">
        <f t="shared" si="1"/>
        <v>287553</v>
      </c>
      <c r="E8" s="82">
        <v>15645</v>
      </c>
      <c r="F8" s="82">
        <v>14750</v>
      </c>
      <c r="G8" s="100">
        <f t="shared" si="2"/>
        <v>30395</v>
      </c>
      <c r="H8" s="82">
        <v>49423</v>
      </c>
      <c r="I8" s="82">
        <v>46600</v>
      </c>
      <c r="J8" s="101">
        <f t="shared" si="3"/>
        <v>96023</v>
      </c>
      <c r="K8" s="165"/>
      <c r="L8" s="102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148">
        <f t="shared" si="0"/>
        <v>150254</v>
      </c>
      <c r="C9" s="148">
        <f t="shared" si="0"/>
        <v>146707</v>
      </c>
      <c r="D9" s="148">
        <f t="shared" si="1"/>
        <v>296961</v>
      </c>
      <c r="E9" s="82">
        <v>16483</v>
      </c>
      <c r="F9" s="82">
        <v>15877</v>
      </c>
      <c r="G9" s="100">
        <f t="shared" si="2"/>
        <v>32360</v>
      </c>
      <c r="H9" s="82">
        <v>53604</v>
      </c>
      <c r="I9" s="82">
        <v>51101</v>
      </c>
      <c r="J9" s="101">
        <f t="shared" si="3"/>
        <v>104705</v>
      </c>
      <c r="K9" s="165"/>
      <c r="L9" s="102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148">
        <f t="shared" si="0"/>
        <v>165927</v>
      </c>
      <c r="C10" s="148">
        <f t="shared" si="0"/>
        <v>161363</v>
      </c>
      <c r="D10" s="148">
        <f t="shared" si="1"/>
        <v>327290</v>
      </c>
      <c r="E10" s="82">
        <v>18626</v>
      </c>
      <c r="F10" s="82">
        <v>18170</v>
      </c>
      <c r="G10" s="100">
        <f t="shared" si="2"/>
        <v>36796</v>
      </c>
      <c r="H10" s="82">
        <v>58029</v>
      </c>
      <c r="I10" s="82">
        <v>54471</v>
      </c>
      <c r="J10" s="101">
        <f t="shared" si="3"/>
        <v>112500</v>
      </c>
      <c r="K10" s="165"/>
      <c r="L10" s="102"/>
      <c r="M10" s="156"/>
      <c r="N10" s="121"/>
      <c r="O10" s="121"/>
      <c r="P10" s="156"/>
      <c r="Q10" s="102"/>
    </row>
    <row r="11" spans="1:17" ht="18.75" customHeight="1">
      <c r="A11" s="46" t="s">
        <v>179</v>
      </c>
      <c r="B11" s="148">
        <f t="shared" si="0"/>
        <v>163216</v>
      </c>
      <c r="C11" s="148">
        <f t="shared" si="0"/>
        <v>160974</v>
      </c>
      <c r="D11" s="148">
        <f t="shared" si="1"/>
        <v>324190</v>
      </c>
      <c r="E11" s="82">
        <v>17989</v>
      </c>
      <c r="F11" s="82">
        <v>17583</v>
      </c>
      <c r="G11" s="100">
        <f t="shared" si="2"/>
        <v>35572</v>
      </c>
      <c r="H11" s="82">
        <v>57044</v>
      </c>
      <c r="I11" s="82">
        <v>53569</v>
      </c>
      <c r="J11" s="101">
        <f t="shared" si="3"/>
        <v>110613</v>
      </c>
      <c r="K11" s="165"/>
      <c r="L11" s="102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148">
        <f t="shared" si="0"/>
        <v>166607</v>
      </c>
      <c r="C12" s="148">
        <f t="shared" si="0"/>
        <v>166043</v>
      </c>
      <c r="D12" s="148">
        <f t="shared" si="1"/>
        <v>332650</v>
      </c>
      <c r="E12" s="82">
        <v>18202</v>
      </c>
      <c r="F12" s="82">
        <v>17881</v>
      </c>
      <c r="G12" s="100">
        <f t="shared" si="2"/>
        <v>36083</v>
      </c>
      <c r="H12" s="82">
        <v>58675</v>
      </c>
      <c r="I12" s="82">
        <v>55195</v>
      </c>
      <c r="J12" s="101">
        <f t="shared" si="3"/>
        <v>113870</v>
      </c>
      <c r="K12" s="165"/>
      <c r="L12" s="102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148">
        <f t="shared" si="0"/>
        <v>172748</v>
      </c>
      <c r="C13" s="148">
        <f t="shared" si="0"/>
        <v>174720</v>
      </c>
      <c r="D13" s="148">
        <f t="shared" si="1"/>
        <v>347468</v>
      </c>
      <c r="E13" s="82">
        <v>19154</v>
      </c>
      <c r="F13" s="82">
        <v>18680</v>
      </c>
      <c r="G13" s="100">
        <f t="shared" si="2"/>
        <v>37834</v>
      </c>
      <c r="H13" s="82">
        <v>60433</v>
      </c>
      <c r="I13" s="82">
        <v>58126</v>
      </c>
      <c r="J13" s="101">
        <f t="shared" si="3"/>
        <v>118559</v>
      </c>
      <c r="K13" s="165"/>
      <c r="L13" s="102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148">
        <f t="shared" si="0"/>
        <v>167077</v>
      </c>
      <c r="C14" s="148">
        <f t="shared" si="0"/>
        <v>174170</v>
      </c>
      <c r="D14" s="148">
        <f t="shared" si="1"/>
        <v>341247</v>
      </c>
      <c r="E14" s="82">
        <v>19100</v>
      </c>
      <c r="F14" s="82">
        <v>19850</v>
      </c>
      <c r="G14" s="100">
        <f t="shared" si="2"/>
        <v>38950</v>
      </c>
      <c r="H14" s="82">
        <v>58184</v>
      </c>
      <c r="I14" s="82">
        <v>59168</v>
      </c>
      <c r="J14" s="101">
        <f t="shared" si="3"/>
        <v>117352</v>
      </c>
      <c r="K14" s="165"/>
      <c r="L14" s="102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148">
        <f t="shared" si="0"/>
        <v>160641</v>
      </c>
      <c r="C15" s="148">
        <f t="shared" si="0"/>
        <v>170222</v>
      </c>
      <c r="D15" s="148">
        <f t="shared" si="1"/>
        <v>330863</v>
      </c>
      <c r="E15" s="82">
        <v>19831</v>
      </c>
      <c r="F15" s="82">
        <v>20694</v>
      </c>
      <c r="G15" s="100">
        <f t="shared" si="2"/>
        <v>40525</v>
      </c>
      <c r="H15" s="82">
        <v>54652</v>
      </c>
      <c r="I15" s="82">
        <v>57800</v>
      </c>
      <c r="J15" s="101">
        <f t="shared" si="3"/>
        <v>112452</v>
      </c>
      <c r="K15" s="165"/>
      <c r="L15" s="102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148">
        <f t="shared" si="0"/>
        <v>141659</v>
      </c>
      <c r="C16" s="148">
        <f t="shared" si="0"/>
        <v>152672</v>
      </c>
      <c r="D16" s="148">
        <f t="shared" si="1"/>
        <v>294331</v>
      </c>
      <c r="E16" s="82">
        <v>17758</v>
      </c>
      <c r="F16" s="82">
        <v>19024</v>
      </c>
      <c r="G16" s="100">
        <f t="shared" si="2"/>
        <v>36782</v>
      </c>
      <c r="H16" s="82">
        <v>49056</v>
      </c>
      <c r="I16" s="82">
        <v>53318</v>
      </c>
      <c r="J16" s="101">
        <f t="shared" si="3"/>
        <v>102374</v>
      </c>
      <c r="K16" s="165"/>
      <c r="L16" s="102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148">
        <f t="shared" si="0"/>
        <v>113305</v>
      </c>
      <c r="C17" s="148">
        <f t="shared" si="0"/>
        <v>125817</v>
      </c>
      <c r="D17" s="148">
        <f t="shared" si="1"/>
        <v>239122</v>
      </c>
      <c r="E17" s="82">
        <v>14622</v>
      </c>
      <c r="F17" s="82">
        <v>15818</v>
      </c>
      <c r="G17" s="100">
        <f t="shared" si="2"/>
        <v>30440</v>
      </c>
      <c r="H17" s="82">
        <v>40697</v>
      </c>
      <c r="I17" s="82">
        <v>45771</v>
      </c>
      <c r="J17" s="101">
        <f t="shared" si="3"/>
        <v>86468</v>
      </c>
      <c r="K17" s="165"/>
      <c r="L17" s="102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148">
        <f t="shared" si="0"/>
        <v>77892</v>
      </c>
      <c r="C18" s="148">
        <f t="shared" si="0"/>
        <v>91835</v>
      </c>
      <c r="D18" s="148">
        <f t="shared" si="1"/>
        <v>169727</v>
      </c>
      <c r="E18" s="82">
        <v>10158</v>
      </c>
      <c r="F18" s="82">
        <v>11813</v>
      </c>
      <c r="G18" s="100">
        <f t="shared" si="2"/>
        <v>21971</v>
      </c>
      <c r="H18" s="82">
        <v>28267</v>
      </c>
      <c r="I18" s="82">
        <v>34236</v>
      </c>
      <c r="J18" s="101">
        <f t="shared" si="3"/>
        <v>62503</v>
      </c>
      <c r="K18" s="165"/>
      <c r="L18" s="102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148">
        <f t="shared" si="0"/>
        <v>57890</v>
      </c>
      <c r="C19" s="148">
        <f t="shared" si="0"/>
        <v>73163</v>
      </c>
      <c r="D19" s="148">
        <f t="shared" si="1"/>
        <v>131053</v>
      </c>
      <c r="E19" s="82">
        <v>7236</v>
      </c>
      <c r="F19" s="82">
        <v>8938</v>
      </c>
      <c r="G19" s="100">
        <f t="shared" si="2"/>
        <v>16174</v>
      </c>
      <c r="H19" s="82">
        <v>22211</v>
      </c>
      <c r="I19" s="82">
        <v>28988</v>
      </c>
      <c r="J19" s="101">
        <f t="shared" si="3"/>
        <v>51199</v>
      </c>
      <c r="K19" s="165"/>
      <c r="L19" s="102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148">
        <f t="shared" ref="B20:C25" si="4">E20+H20+B48+E48+H48+B76+E76</f>
        <v>37611</v>
      </c>
      <c r="C20" s="148">
        <f t="shared" si="4"/>
        <v>50280</v>
      </c>
      <c r="D20" s="148">
        <f t="shared" si="1"/>
        <v>87891</v>
      </c>
      <c r="E20" s="82">
        <v>4899</v>
      </c>
      <c r="F20" s="82">
        <v>6473</v>
      </c>
      <c r="G20" s="100">
        <f t="shared" si="2"/>
        <v>11372</v>
      </c>
      <c r="H20" s="82">
        <v>15196</v>
      </c>
      <c r="I20" s="82">
        <v>20870</v>
      </c>
      <c r="J20" s="101">
        <f t="shared" si="3"/>
        <v>36066</v>
      </c>
      <c r="K20" s="165"/>
      <c r="L20" s="102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148">
        <f t="shared" si="4"/>
        <v>26075</v>
      </c>
      <c r="C21" s="148">
        <f t="shared" si="4"/>
        <v>38497</v>
      </c>
      <c r="D21" s="148">
        <f t="shared" si="1"/>
        <v>64572</v>
      </c>
      <c r="E21" s="82">
        <v>3321</v>
      </c>
      <c r="F21" s="82">
        <v>4818</v>
      </c>
      <c r="G21" s="100">
        <f t="shared" si="2"/>
        <v>8139</v>
      </c>
      <c r="H21" s="82">
        <v>10646</v>
      </c>
      <c r="I21" s="82">
        <v>16538</v>
      </c>
      <c r="J21" s="101">
        <f t="shared" si="3"/>
        <v>27184</v>
      </c>
      <c r="K21" s="165"/>
      <c r="L21" s="102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148">
        <f t="shared" si="4"/>
        <v>15380</v>
      </c>
      <c r="C22" s="148">
        <f t="shared" si="4"/>
        <v>26334</v>
      </c>
      <c r="D22" s="148">
        <f t="shared" si="1"/>
        <v>41714</v>
      </c>
      <c r="E22" s="82">
        <v>2087</v>
      </c>
      <c r="F22" s="82">
        <v>3466</v>
      </c>
      <c r="G22" s="100">
        <f t="shared" si="2"/>
        <v>5553</v>
      </c>
      <c r="H22" s="82">
        <v>6169</v>
      </c>
      <c r="I22" s="82">
        <v>11134</v>
      </c>
      <c r="J22" s="101">
        <f t="shared" si="3"/>
        <v>17303</v>
      </c>
      <c r="K22" s="165"/>
      <c r="L22" s="102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148">
        <f t="shared" si="4"/>
        <v>6736</v>
      </c>
      <c r="C23" s="148">
        <f t="shared" si="4"/>
        <v>12637</v>
      </c>
      <c r="D23" s="148">
        <f t="shared" si="1"/>
        <v>19373</v>
      </c>
      <c r="E23" s="82">
        <v>910</v>
      </c>
      <c r="F23" s="82">
        <v>1725</v>
      </c>
      <c r="G23" s="100">
        <f t="shared" si="2"/>
        <v>2635</v>
      </c>
      <c r="H23" s="82">
        <v>2653</v>
      </c>
      <c r="I23" s="82">
        <v>5181</v>
      </c>
      <c r="J23" s="101">
        <f t="shared" si="3"/>
        <v>7834</v>
      </c>
      <c r="K23" s="165"/>
      <c r="L23" s="102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148">
        <f t="shared" si="4"/>
        <v>2001</v>
      </c>
      <c r="C24" s="148">
        <f t="shared" si="4"/>
        <v>3863</v>
      </c>
      <c r="D24" s="148">
        <f t="shared" si="1"/>
        <v>5864</v>
      </c>
      <c r="E24" s="82">
        <v>255</v>
      </c>
      <c r="F24" s="82">
        <v>505</v>
      </c>
      <c r="G24" s="100">
        <f t="shared" si="2"/>
        <v>760</v>
      </c>
      <c r="H24" s="82">
        <v>787</v>
      </c>
      <c r="I24" s="82">
        <v>1616</v>
      </c>
      <c r="J24" s="101">
        <f t="shared" si="3"/>
        <v>2403</v>
      </c>
      <c r="K24" s="165"/>
      <c r="L24" s="102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148">
        <f t="shared" si="4"/>
        <v>962</v>
      </c>
      <c r="C25" s="148">
        <f t="shared" si="4"/>
        <v>1306</v>
      </c>
      <c r="D25" s="148">
        <f t="shared" si="1"/>
        <v>2268</v>
      </c>
      <c r="E25" s="82">
        <v>113</v>
      </c>
      <c r="F25" s="82">
        <v>155</v>
      </c>
      <c r="G25" s="100">
        <f t="shared" si="2"/>
        <v>268</v>
      </c>
      <c r="H25" s="82">
        <v>367</v>
      </c>
      <c r="I25" s="82">
        <v>557</v>
      </c>
      <c r="J25" s="101">
        <f t="shared" si="3"/>
        <v>924</v>
      </c>
      <c r="K25" s="165"/>
      <c r="L25" s="102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134">
        <f t="shared" ref="B26:J26" si="5">SUM(B4:B25)</f>
        <v>2183625</v>
      </c>
      <c r="C26" s="134">
        <f t="shared" si="5"/>
        <v>2258488</v>
      </c>
      <c r="D26" s="134">
        <f t="shared" si="5"/>
        <v>4442113</v>
      </c>
      <c r="E26" s="82">
        <f>SUM(E4:E25)</f>
        <v>249162</v>
      </c>
      <c r="F26" s="82">
        <f>SUM(F4:F25)</f>
        <v>256204</v>
      </c>
      <c r="G26" s="100">
        <f t="shared" si="5"/>
        <v>505366</v>
      </c>
      <c r="H26" s="82">
        <f>SUM(H4:H25)</f>
        <v>761953</v>
      </c>
      <c r="I26" s="82">
        <f>SUM(I4:I25)</f>
        <v>782324</v>
      </c>
      <c r="J26" s="101">
        <f t="shared" si="5"/>
        <v>1544277</v>
      </c>
      <c r="K26" s="165"/>
      <c r="L26" s="102"/>
    </row>
    <row r="27" spans="1:17" s="10" customFormat="1" ht="23.25" customHeight="1">
      <c r="A27" s="38" t="s">
        <v>223</v>
      </c>
      <c r="B27" s="38"/>
      <c r="C27" s="38"/>
      <c r="D27" s="38"/>
      <c r="E27" s="8"/>
      <c r="F27" s="8"/>
      <c r="G27" s="8"/>
      <c r="H27" s="9"/>
      <c r="I27" s="9"/>
      <c r="J27" s="9"/>
    </row>
    <row r="28" spans="1:17" s="10" customFormat="1" ht="21">
      <c r="A28" s="38" t="s">
        <v>220</v>
      </c>
      <c r="B28" s="38"/>
      <c r="C28" s="38"/>
      <c r="D28" s="38"/>
      <c r="E28" s="11"/>
      <c r="F28" s="11"/>
      <c r="G28" s="11"/>
      <c r="H28" s="12"/>
      <c r="I28" s="12"/>
      <c r="J28" s="12"/>
    </row>
    <row r="29" spans="1:17" s="13" customFormat="1" ht="22.5" customHeight="1">
      <c r="A29" s="13" t="s">
        <v>257</v>
      </c>
    </row>
    <row r="30" spans="1:17" ht="18.75" customHeight="1">
      <c r="B30" s="106"/>
      <c r="C30" s="196" t="s">
        <v>7</v>
      </c>
      <c r="D30" s="108"/>
      <c r="E30" s="109"/>
      <c r="F30" s="197" t="s">
        <v>9</v>
      </c>
      <c r="G30" s="111"/>
      <c r="H30" s="112"/>
      <c r="I30" s="198" t="s">
        <v>20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4898</v>
      </c>
      <c r="C32" s="82">
        <v>4506</v>
      </c>
      <c r="D32" s="118">
        <f>B32+C32</f>
        <v>9404</v>
      </c>
      <c r="E32" s="82">
        <v>2447</v>
      </c>
      <c r="F32" s="82">
        <v>2311</v>
      </c>
      <c r="G32" s="119">
        <f>E32+F32</f>
        <v>4758</v>
      </c>
      <c r="H32" s="82">
        <v>1046</v>
      </c>
      <c r="I32" s="82">
        <v>1043</v>
      </c>
      <c r="J32" s="120">
        <f>H32+I32</f>
        <v>2089</v>
      </c>
      <c r="K32" s="102"/>
      <c r="L32" s="102"/>
      <c r="M32" s="156"/>
      <c r="N32" s="121"/>
      <c r="O32" s="121"/>
      <c r="P32" s="156"/>
      <c r="Q32" s="102"/>
    </row>
    <row r="33" spans="1:17" ht="18.75" customHeight="1">
      <c r="A33" s="59" t="s">
        <v>173</v>
      </c>
      <c r="B33" s="82">
        <v>23252</v>
      </c>
      <c r="C33" s="82">
        <v>22001</v>
      </c>
      <c r="D33" s="118">
        <f t="shared" ref="D33:D53" si="6">B33+C33</f>
        <v>45253</v>
      </c>
      <c r="E33" s="82">
        <v>11864</v>
      </c>
      <c r="F33" s="82">
        <v>11280</v>
      </c>
      <c r="G33" s="119">
        <f t="shared" ref="G33:G53" si="7">E33+F33</f>
        <v>23144</v>
      </c>
      <c r="H33" s="82">
        <v>5397</v>
      </c>
      <c r="I33" s="82">
        <v>5048</v>
      </c>
      <c r="J33" s="120">
        <f t="shared" ref="J33:J53" si="8">H33+I33</f>
        <v>10445</v>
      </c>
      <c r="K33" s="102"/>
      <c r="L33" s="102"/>
      <c r="M33" s="156"/>
      <c r="N33" s="121"/>
      <c r="O33" s="121"/>
      <c r="P33" s="156"/>
      <c r="Q33" s="102"/>
    </row>
    <row r="34" spans="1:17" ht="18.75" customHeight="1">
      <c r="A34" s="61" t="s">
        <v>174</v>
      </c>
      <c r="B34" s="82">
        <v>34489</v>
      </c>
      <c r="C34" s="82">
        <v>32516</v>
      </c>
      <c r="D34" s="118">
        <f t="shared" si="6"/>
        <v>67005</v>
      </c>
      <c r="E34" s="82">
        <v>17847</v>
      </c>
      <c r="F34" s="82">
        <v>16936</v>
      </c>
      <c r="G34" s="119">
        <f t="shared" si="7"/>
        <v>34783</v>
      </c>
      <c r="H34" s="82">
        <v>8220</v>
      </c>
      <c r="I34" s="82">
        <v>7896</v>
      </c>
      <c r="J34" s="120">
        <f t="shared" si="8"/>
        <v>16116</v>
      </c>
      <c r="K34" s="102"/>
      <c r="L34" s="102"/>
      <c r="M34" s="156"/>
      <c r="N34" s="121"/>
      <c r="O34" s="121"/>
      <c r="P34" s="156"/>
      <c r="Q34" s="102"/>
    </row>
    <row r="35" spans="1:17" ht="18.75" customHeight="1">
      <c r="A35" s="46" t="s">
        <v>175</v>
      </c>
      <c r="B35" s="82">
        <v>37328</v>
      </c>
      <c r="C35" s="82">
        <v>35179</v>
      </c>
      <c r="D35" s="118">
        <f t="shared" si="6"/>
        <v>72507</v>
      </c>
      <c r="E35" s="82">
        <v>19249</v>
      </c>
      <c r="F35" s="82">
        <v>18239</v>
      </c>
      <c r="G35" s="119">
        <f t="shared" si="7"/>
        <v>37488</v>
      </c>
      <c r="H35" s="82">
        <v>9153</v>
      </c>
      <c r="I35" s="82">
        <v>8475</v>
      </c>
      <c r="J35" s="120">
        <f t="shared" si="8"/>
        <v>17628</v>
      </c>
      <c r="K35" s="102"/>
      <c r="L35" s="102"/>
      <c r="M35" s="156"/>
      <c r="N35" s="121"/>
      <c r="O35" s="121"/>
      <c r="P35" s="156"/>
      <c r="Q35" s="102"/>
    </row>
    <row r="36" spans="1:17" ht="18.75" customHeight="1">
      <c r="A36" s="46" t="s">
        <v>176</v>
      </c>
      <c r="B36" s="82">
        <v>35003</v>
      </c>
      <c r="C36" s="82">
        <v>34239</v>
      </c>
      <c r="D36" s="118">
        <f t="shared" si="6"/>
        <v>69242</v>
      </c>
      <c r="E36" s="82">
        <v>18294</v>
      </c>
      <c r="F36" s="82">
        <v>17124</v>
      </c>
      <c r="G36" s="119">
        <f t="shared" si="7"/>
        <v>35418</v>
      </c>
      <c r="H36" s="82">
        <v>8922</v>
      </c>
      <c r="I36" s="82">
        <v>8531</v>
      </c>
      <c r="J36" s="120">
        <f t="shared" si="8"/>
        <v>17453</v>
      </c>
      <c r="K36" s="102"/>
      <c r="L36" s="102"/>
      <c r="M36" s="156"/>
      <c r="N36" s="121"/>
      <c r="O36" s="121"/>
      <c r="P36" s="156"/>
      <c r="Q36" s="102"/>
    </row>
    <row r="37" spans="1:17" ht="19.2" customHeight="1">
      <c r="A37" s="46" t="s">
        <v>177</v>
      </c>
      <c r="B37" s="82">
        <v>35799</v>
      </c>
      <c r="C37" s="82">
        <v>35493</v>
      </c>
      <c r="D37" s="118">
        <f t="shared" si="6"/>
        <v>71292</v>
      </c>
      <c r="E37" s="82">
        <v>16517</v>
      </c>
      <c r="F37" s="82">
        <v>16061</v>
      </c>
      <c r="G37" s="119">
        <f t="shared" si="7"/>
        <v>32578</v>
      </c>
      <c r="H37" s="82">
        <v>8661</v>
      </c>
      <c r="I37" s="82">
        <v>8321</v>
      </c>
      <c r="J37" s="120">
        <f t="shared" si="8"/>
        <v>16982</v>
      </c>
      <c r="K37" s="102"/>
      <c r="L37" s="102"/>
      <c r="M37" s="156"/>
      <c r="N37" s="121"/>
      <c r="O37" s="121"/>
      <c r="P37" s="156"/>
      <c r="Q37" s="102"/>
    </row>
    <row r="38" spans="1:17" ht="18.75" customHeight="1">
      <c r="A38" s="46" t="s">
        <v>178</v>
      </c>
      <c r="B38" s="82">
        <v>39008</v>
      </c>
      <c r="C38" s="82">
        <v>38259</v>
      </c>
      <c r="D38" s="118">
        <f t="shared" si="6"/>
        <v>77267</v>
      </c>
      <c r="E38" s="82">
        <v>18077</v>
      </c>
      <c r="F38" s="82">
        <v>17732</v>
      </c>
      <c r="G38" s="119">
        <f t="shared" si="7"/>
        <v>35809</v>
      </c>
      <c r="H38" s="82">
        <v>9968</v>
      </c>
      <c r="I38" s="82">
        <v>9166</v>
      </c>
      <c r="J38" s="120">
        <f t="shared" si="8"/>
        <v>19134</v>
      </c>
      <c r="K38" s="102"/>
      <c r="L38" s="102"/>
      <c r="M38" s="156"/>
      <c r="N38" s="121"/>
      <c r="O38" s="121"/>
      <c r="P38" s="156"/>
      <c r="Q38" s="102"/>
    </row>
    <row r="39" spans="1:17" ht="18.75" customHeight="1">
      <c r="A39" s="46" t="s">
        <v>179</v>
      </c>
      <c r="B39" s="82">
        <v>38837</v>
      </c>
      <c r="C39" s="82">
        <v>38469</v>
      </c>
      <c r="D39" s="118">
        <f t="shared" si="6"/>
        <v>77306</v>
      </c>
      <c r="E39" s="82">
        <v>18679</v>
      </c>
      <c r="F39" s="82">
        <v>18652</v>
      </c>
      <c r="G39" s="119">
        <f t="shared" si="7"/>
        <v>37331</v>
      </c>
      <c r="H39" s="82">
        <v>9359</v>
      </c>
      <c r="I39" s="82">
        <v>8931</v>
      </c>
      <c r="J39" s="120">
        <f t="shared" si="8"/>
        <v>18290</v>
      </c>
      <c r="K39" s="102"/>
      <c r="L39" s="102"/>
      <c r="M39" s="156"/>
      <c r="N39" s="121"/>
      <c r="O39" s="121"/>
      <c r="P39" s="156"/>
      <c r="Q39" s="102"/>
    </row>
    <row r="40" spans="1:17" ht="18.75" customHeight="1">
      <c r="A40" s="46" t="s">
        <v>180</v>
      </c>
      <c r="B40" s="82">
        <v>39788</v>
      </c>
      <c r="C40" s="82">
        <v>39975</v>
      </c>
      <c r="D40" s="118">
        <f t="shared" si="6"/>
        <v>79763</v>
      </c>
      <c r="E40" s="82">
        <v>18780</v>
      </c>
      <c r="F40" s="82">
        <v>18932</v>
      </c>
      <c r="G40" s="119">
        <f t="shared" si="7"/>
        <v>37712</v>
      </c>
      <c r="H40" s="82">
        <v>9623</v>
      </c>
      <c r="I40" s="82">
        <v>9163</v>
      </c>
      <c r="J40" s="120">
        <f t="shared" si="8"/>
        <v>18786</v>
      </c>
      <c r="K40" s="102"/>
      <c r="L40" s="102"/>
      <c r="M40" s="156"/>
      <c r="N40" s="121"/>
      <c r="O40" s="121"/>
      <c r="P40" s="156"/>
      <c r="Q40" s="102"/>
    </row>
    <row r="41" spans="1:17" ht="18.75" customHeight="1">
      <c r="A41" s="46" t="s">
        <v>181</v>
      </c>
      <c r="B41" s="82">
        <v>40987</v>
      </c>
      <c r="C41" s="82">
        <v>42045</v>
      </c>
      <c r="D41" s="118">
        <f t="shared" si="6"/>
        <v>83032</v>
      </c>
      <c r="E41" s="82">
        <v>18584</v>
      </c>
      <c r="F41" s="82">
        <v>18952</v>
      </c>
      <c r="G41" s="119">
        <f t="shared" si="7"/>
        <v>37536</v>
      </c>
      <c r="H41" s="82">
        <v>10142</v>
      </c>
      <c r="I41" s="82">
        <v>9871</v>
      </c>
      <c r="J41" s="120">
        <f t="shared" si="8"/>
        <v>20013</v>
      </c>
      <c r="K41" s="102"/>
      <c r="L41" s="102"/>
      <c r="M41" s="156"/>
      <c r="N41" s="121"/>
      <c r="O41" s="121"/>
      <c r="P41" s="156"/>
      <c r="Q41" s="102"/>
    </row>
    <row r="42" spans="1:17" ht="18.75" customHeight="1">
      <c r="A42" s="46" t="s">
        <v>182</v>
      </c>
      <c r="B42" s="82">
        <v>40713</v>
      </c>
      <c r="C42" s="82">
        <v>42342</v>
      </c>
      <c r="D42" s="118">
        <f t="shared" si="6"/>
        <v>83055</v>
      </c>
      <c r="E42" s="82">
        <v>17522</v>
      </c>
      <c r="F42" s="82">
        <v>18179</v>
      </c>
      <c r="G42" s="119">
        <f t="shared" si="7"/>
        <v>35701</v>
      </c>
      <c r="H42" s="82">
        <v>9657</v>
      </c>
      <c r="I42" s="82">
        <v>9770</v>
      </c>
      <c r="J42" s="120">
        <f t="shared" si="8"/>
        <v>19427</v>
      </c>
      <c r="K42" s="102"/>
      <c r="L42" s="102"/>
      <c r="M42" s="156"/>
      <c r="N42" s="121"/>
      <c r="O42" s="121"/>
      <c r="P42" s="156"/>
      <c r="Q42" s="102"/>
    </row>
    <row r="43" spans="1:17" ht="18.75" customHeight="1">
      <c r="A43" s="46" t="s">
        <v>183</v>
      </c>
      <c r="B43" s="82">
        <v>39624</v>
      </c>
      <c r="C43" s="82">
        <v>41822</v>
      </c>
      <c r="D43" s="118">
        <f t="shared" si="6"/>
        <v>81446</v>
      </c>
      <c r="E43" s="82">
        <v>16065</v>
      </c>
      <c r="F43" s="82">
        <v>16578</v>
      </c>
      <c r="G43" s="119">
        <f t="shared" si="7"/>
        <v>32643</v>
      </c>
      <c r="H43" s="82">
        <v>9928</v>
      </c>
      <c r="I43" s="82">
        <v>10084</v>
      </c>
      <c r="J43" s="120">
        <f t="shared" si="8"/>
        <v>20012</v>
      </c>
      <c r="K43" s="102"/>
      <c r="L43" s="102"/>
      <c r="M43" s="156"/>
      <c r="N43" s="121"/>
      <c r="O43" s="121"/>
      <c r="P43" s="156"/>
      <c r="Q43" s="102"/>
    </row>
    <row r="44" spans="1:17" ht="18.75" customHeight="1">
      <c r="A44" s="46" t="s">
        <v>184</v>
      </c>
      <c r="B44" s="82">
        <v>34802</v>
      </c>
      <c r="C44" s="82">
        <v>37051</v>
      </c>
      <c r="D44" s="118">
        <f t="shared" si="6"/>
        <v>71853</v>
      </c>
      <c r="E44" s="82">
        <v>13755</v>
      </c>
      <c r="F44" s="82">
        <v>14488</v>
      </c>
      <c r="G44" s="119">
        <f t="shared" si="7"/>
        <v>28243</v>
      </c>
      <c r="H44" s="82">
        <v>8863</v>
      </c>
      <c r="I44" s="82">
        <v>9469</v>
      </c>
      <c r="J44" s="120">
        <f t="shared" si="8"/>
        <v>18332</v>
      </c>
      <c r="K44" s="102"/>
      <c r="L44" s="102"/>
      <c r="M44" s="156"/>
      <c r="N44" s="121"/>
      <c r="O44" s="121"/>
      <c r="P44" s="156"/>
      <c r="Q44" s="102"/>
    </row>
    <row r="45" spans="1:17" ht="18.75" customHeight="1">
      <c r="A45" s="46" t="s">
        <v>185</v>
      </c>
      <c r="B45" s="82">
        <v>26865</v>
      </c>
      <c r="C45" s="82">
        <v>29450</v>
      </c>
      <c r="D45" s="118">
        <f t="shared" si="6"/>
        <v>56315</v>
      </c>
      <c r="E45" s="82">
        <v>10653</v>
      </c>
      <c r="F45" s="82">
        <v>11573</v>
      </c>
      <c r="G45" s="119">
        <f t="shared" si="7"/>
        <v>22226</v>
      </c>
      <c r="H45" s="82">
        <v>7290</v>
      </c>
      <c r="I45" s="82">
        <v>8076</v>
      </c>
      <c r="J45" s="120">
        <f t="shared" si="8"/>
        <v>15366</v>
      </c>
      <c r="K45" s="102"/>
      <c r="L45" s="102"/>
      <c r="M45" s="156"/>
      <c r="N45" s="121"/>
      <c r="O45" s="121"/>
      <c r="P45" s="156"/>
      <c r="Q45" s="102"/>
    </row>
    <row r="46" spans="1:17" ht="18.75" customHeight="1">
      <c r="A46" s="46" t="s">
        <v>186</v>
      </c>
      <c r="B46" s="82">
        <v>17995</v>
      </c>
      <c r="C46" s="82">
        <v>20833</v>
      </c>
      <c r="D46" s="118">
        <f t="shared" si="6"/>
        <v>38828</v>
      </c>
      <c r="E46" s="82">
        <v>7003</v>
      </c>
      <c r="F46" s="82">
        <v>8060</v>
      </c>
      <c r="G46" s="119">
        <f t="shared" si="7"/>
        <v>15063</v>
      </c>
      <c r="H46" s="82">
        <v>5392</v>
      </c>
      <c r="I46" s="82">
        <v>6044</v>
      </c>
      <c r="J46" s="120">
        <f t="shared" si="8"/>
        <v>11436</v>
      </c>
      <c r="K46" s="102"/>
      <c r="L46" s="102"/>
      <c r="M46" s="156"/>
      <c r="N46" s="121"/>
      <c r="O46" s="121"/>
      <c r="P46" s="156"/>
      <c r="Q46" s="102"/>
    </row>
    <row r="47" spans="1:17" ht="18.75" customHeight="1">
      <c r="A47" s="46" t="s">
        <v>187</v>
      </c>
      <c r="B47" s="82">
        <v>13006</v>
      </c>
      <c r="C47" s="82">
        <v>16644</v>
      </c>
      <c r="D47" s="118">
        <f t="shared" si="6"/>
        <v>29650</v>
      </c>
      <c r="E47" s="82">
        <v>4890</v>
      </c>
      <c r="F47" s="82">
        <v>5811</v>
      </c>
      <c r="G47" s="119">
        <f t="shared" si="7"/>
        <v>10701</v>
      </c>
      <c r="H47" s="82">
        <v>3917</v>
      </c>
      <c r="I47" s="82">
        <v>4625</v>
      </c>
      <c r="J47" s="120">
        <f t="shared" si="8"/>
        <v>8542</v>
      </c>
      <c r="K47" s="102"/>
      <c r="L47" s="102"/>
      <c r="M47" s="156"/>
      <c r="N47" s="121"/>
      <c r="O47" s="121"/>
      <c r="P47" s="156"/>
      <c r="Q47" s="102"/>
    </row>
    <row r="48" spans="1:17" ht="18.75" customHeight="1">
      <c r="A48" s="46" t="s">
        <v>188</v>
      </c>
      <c r="B48" s="82">
        <v>8406</v>
      </c>
      <c r="C48" s="82">
        <v>11612</v>
      </c>
      <c r="D48" s="118">
        <f t="shared" si="6"/>
        <v>20018</v>
      </c>
      <c r="E48" s="82">
        <v>2806</v>
      </c>
      <c r="F48" s="82">
        <v>3621</v>
      </c>
      <c r="G48" s="119">
        <f t="shared" si="7"/>
        <v>6427</v>
      </c>
      <c r="H48" s="82">
        <v>2516</v>
      </c>
      <c r="I48" s="82">
        <v>2918</v>
      </c>
      <c r="J48" s="120">
        <f t="shared" si="8"/>
        <v>5434</v>
      </c>
      <c r="K48" s="102"/>
      <c r="L48" s="102"/>
      <c r="M48" s="156"/>
      <c r="N48" s="121"/>
      <c r="O48" s="121"/>
      <c r="P48" s="156"/>
      <c r="Q48" s="102"/>
    </row>
    <row r="49" spans="1:17" ht="18.75" customHeight="1">
      <c r="A49" s="46" t="s">
        <v>189</v>
      </c>
      <c r="B49" s="82">
        <v>5899</v>
      </c>
      <c r="C49" s="82">
        <v>8713</v>
      </c>
      <c r="D49" s="118">
        <f t="shared" si="6"/>
        <v>14612</v>
      </c>
      <c r="E49" s="82">
        <v>2084</v>
      </c>
      <c r="F49" s="82">
        <v>2877</v>
      </c>
      <c r="G49" s="119">
        <f t="shared" si="7"/>
        <v>4961</v>
      </c>
      <c r="H49" s="82">
        <v>1758</v>
      </c>
      <c r="I49" s="82">
        <v>2243</v>
      </c>
      <c r="J49" s="120">
        <f t="shared" si="8"/>
        <v>4001</v>
      </c>
      <c r="K49" s="102"/>
      <c r="L49" s="102"/>
      <c r="M49" s="156"/>
      <c r="N49" s="121"/>
      <c r="O49" s="121"/>
      <c r="P49" s="156"/>
      <c r="Q49" s="102"/>
    </row>
    <row r="50" spans="1:17" ht="18.75" customHeight="1">
      <c r="A50" s="46" t="s">
        <v>190</v>
      </c>
      <c r="B50" s="82">
        <v>3615</v>
      </c>
      <c r="C50" s="82">
        <v>6283</v>
      </c>
      <c r="D50" s="118">
        <f t="shared" si="6"/>
        <v>9898</v>
      </c>
      <c r="E50" s="82">
        <v>1207</v>
      </c>
      <c r="F50" s="82">
        <v>1888</v>
      </c>
      <c r="G50" s="119">
        <f t="shared" si="7"/>
        <v>3095</v>
      </c>
      <c r="H50" s="82">
        <v>994</v>
      </c>
      <c r="I50" s="82">
        <v>1536</v>
      </c>
      <c r="J50" s="120">
        <f t="shared" si="8"/>
        <v>2530</v>
      </c>
      <c r="K50" s="102"/>
      <c r="L50" s="102"/>
      <c r="M50" s="156"/>
      <c r="N50" s="121"/>
      <c r="O50" s="121"/>
      <c r="P50" s="156"/>
      <c r="Q50" s="102"/>
    </row>
    <row r="51" spans="1:17" ht="18.75" customHeight="1">
      <c r="A51" s="46" t="s">
        <v>191</v>
      </c>
      <c r="B51" s="82">
        <v>1657</v>
      </c>
      <c r="C51" s="82">
        <v>3194</v>
      </c>
      <c r="D51" s="118">
        <f t="shared" si="6"/>
        <v>4851</v>
      </c>
      <c r="E51" s="82">
        <v>486</v>
      </c>
      <c r="F51" s="82">
        <v>830</v>
      </c>
      <c r="G51" s="119">
        <f t="shared" si="7"/>
        <v>1316</v>
      </c>
      <c r="H51" s="82">
        <v>455</v>
      </c>
      <c r="I51" s="82">
        <v>706</v>
      </c>
      <c r="J51" s="120">
        <f t="shared" si="8"/>
        <v>1161</v>
      </c>
      <c r="K51" s="102"/>
      <c r="L51" s="102"/>
      <c r="M51" s="156"/>
      <c r="N51" s="121"/>
      <c r="O51" s="121"/>
      <c r="P51" s="156"/>
      <c r="Q51" s="102"/>
    </row>
    <row r="52" spans="1:17" ht="18.75" customHeight="1">
      <c r="A52" s="46" t="s">
        <v>192</v>
      </c>
      <c r="B52" s="82">
        <v>489</v>
      </c>
      <c r="C52" s="82">
        <v>997</v>
      </c>
      <c r="D52" s="118">
        <f t="shared" si="6"/>
        <v>1486</v>
      </c>
      <c r="E52" s="82">
        <v>160</v>
      </c>
      <c r="F52" s="82">
        <v>232</v>
      </c>
      <c r="G52" s="119">
        <f t="shared" si="7"/>
        <v>392</v>
      </c>
      <c r="H52" s="82">
        <v>127</v>
      </c>
      <c r="I52" s="82">
        <v>210</v>
      </c>
      <c r="J52" s="120">
        <f t="shared" si="8"/>
        <v>337</v>
      </c>
      <c r="K52" s="102"/>
      <c r="L52" s="102"/>
      <c r="M52" s="156"/>
      <c r="N52" s="121"/>
      <c r="O52" s="121"/>
      <c r="P52" s="156"/>
      <c r="Q52" s="102"/>
    </row>
    <row r="53" spans="1:17" ht="18.75" customHeight="1">
      <c r="A53" s="46" t="s">
        <v>193</v>
      </c>
      <c r="B53" s="82">
        <v>263</v>
      </c>
      <c r="C53" s="82">
        <v>309</v>
      </c>
      <c r="D53" s="118">
        <f t="shared" si="6"/>
        <v>572</v>
      </c>
      <c r="E53" s="82">
        <v>46</v>
      </c>
      <c r="F53" s="82">
        <v>85</v>
      </c>
      <c r="G53" s="119">
        <f t="shared" si="7"/>
        <v>131</v>
      </c>
      <c r="H53" s="82">
        <v>57</v>
      </c>
      <c r="I53" s="82">
        <v>63</v>
      </c>
      <c r="J53" s="120">
        <f t="shared" si="8"/>
        <v>120</v>
      </c>
      <c r="K53" s="102"/>
      <c r="L53" s="102"/>
      <c r="M53" s="156"/>
      <c r="N53" s="121"/>
      <c r="O53" s="121"/>
      <c r="P53" s="156"/>
      <c r="Q53" s="102"/>
    </row>
    <row r="54" spans="1:17" ht="18.75" customHeight="1">
      <c r="A54" s="46" t="s">
        <v>194</v>
      </c>
      <c r="B54" s="82">
        <f t="shared" ref="B54:J54" si="9">SUM(B32:B53)</f>
        <v>522723</v>
      </c>
      <c r="C54" s="82">
        <f t="shared" si="9"/>
        <v>541932</v>
      </c>
      <c r="D54" s="101">
        <f t="shared" si="9"/>
        <v>1064655</v>
      </c>
      <c r="E54" s="82">
        <f t="shared" si="9"/>
        <v>237015</v>
      </c>
      <c r="F54" s="82">
        <f t="shared" si="9"/>
        <v>240441</v>
      </c>
      <c r="G54" s="119">
        <f t="shared" si="9"/>
        <v>477456</v>
      </c>
      <c r="H54" s="82">
        <f t="shared" si="9"/>
        <v>131445</v>
      </c>
      <c r="I54" s="82">
        <f t="shared" si="9"/>
        <v>132189</v>
      </c>
      <c r="J54" s="119">
        <f t="shared" si="9"/>
        <v>263634</v>
      </c>
      <c r="K54" s="102"/>
      <c r="L54" s="102"/>
    </row>
    <row r="55" spans="1:17" s="10" customFormat="1" ht="23.25" customHeight="1">
      <c r="A55" s="38" t="s">
        <v>223</v>
      </c>
      <c r="B55" s="38"/>
      <c r="C55" s="38"/>
      <c r="D55" s="38"/>
      <c r="E55" s="8"/>
      <c r="F55" s="8"/>
      <c r="G55" s="8"/>
      <c r="H55" s="9"/>
      <c r="I55" s="9"/>
      <c r="J55" s="9"/>
      <c r="K55" s="199"/>
      <c r="L55" s="199"/>
    </row>
    <row r="56" spans="1:17" s="10" customFormat="1" ht="21">
      <c r="A56" s="38" t="s">
        <v>220</v>
      </c>
      <c r="B56" s="38"/>
      <c r="C56" s="38"/>
      <c r="D56" s="38"/>
      <c r="E56" s="11"/>
      <c r="F56" s="11"/>
      <c r="G56" s="11"/>
      <c r="H56" s="12"/>
      <c r="I56" s="12"/>
      <c r="J56" s="12"/>
    </row>
    <row r="57" spans="1:17" s="13" customFormat="1" ht="22.5" customHeight="1">
      <c r="A57" s="13" t="s">
        <v>257</v>
      </c>
    </row>
    <row r="58" spans="1:17" ht="18.75" customHeight="1">
      <c r="B58" s="122"/>
      <c r="C58" s="200" t="s">
        <v>5</v>
      </c>
      <c r="D58" s="124"/>
      <c r="E58" s="125"/>
      <c r="F58" s="201" t="s">
        <v>43</v>
      </c>
      <c r="G58" s="127"/>
      <c r="J58" s="202"/>
    </row>
    <row r="59" spans="1:17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  <c r="J59" s="203"/>
    </row>
    <row r="60" spans="1:17" ht="18.75" customHeight="1">
      <c r="A60" s="46">
        <v>0</v>
      </c>
      <c r="B60" s="82">
        <v>1825</v>
      </c>
      <c r="C60" s="82">
        <v>1686</v>
      </c>
      <c r="D60" s="99">
        <f>B60+C60</f>
        <v>3511</v>
      </c>
      <c r="E60" s="82">
        <v>794</v>
      </c>
      <c r="F60" s="82">
        <v>774</v>
      </c>
      <c r="G60" s="134">
        <f>E60+F60</f>
        <v>1568</v>
      </c>
      <c r="H60" s="102"/>
      <c r="I60" s="102"/>
      <c r="J60" s="204"/>
      <c r="K60" s="121"/>
      <c r="L60" s="121"/>
      <c r="M60" s="292"/>
      <c r="N60" s="102"/>
    </row>
    <row r="61" spans="1:17" ht="18.75" customHeight="1">
      <c r="A61" s="59" t="s">
        <v>173</v>
      </c>
      <c r="B61" s="82">
        <v>9660</v>
      </c>
      <c r="C61" s="82">
        <v>9101</v>
      </c>
      <c r="D61" s="99">
        <f t="shared" ref="D61:D81" si="10">B61+C61</f>
        <v>18761</v>
      </c>
      <c r="E61" s="82">
        <v>3852</v>
      </c>
      <c r="F61" s="82">
        <v>3749</v>
      </c>
      <c r="G61" s="134">
        <f t="shared" ref="G61:G81" si="11">E61+F61</f>
        <v>7601</v>
      </c>
      <c r="H61" s="102"/>
      <c r="I61" s="102"/>
      <c r="J61" s="204"/>
      <c r="K61" s="121"/>
      <c r="L61" s="121"/>
      <c r="M61" s="292"/>
      <c r="N61" s="102"/>
    </row>
    <row r="62" spans="1:17" ht="18.75" customHeight="1">
      <c r="A62" s="61" t="s">
        <v>174</v>
      </c>
      <c r="B62" s="82">
        <v>14088</v>
      </c>
      <c r="C62" s="82">
        <v>13318</v>
      </c>
      <c r="D62" s="99">
        <f t="shared" si="10"/>
        <v>27406</v>
      </c>
      <c r="E62" s="82">
        <v>5632</v>
      </c>
      <c r="F62" s="82">
        <v>5371</v>
      </c>
      <c r="G62" s="134">
        <f t="shared" si="11"/>
        <v>11003</v>
      </c>
      <c r="H62" s="102"/>
      <c r="I62" s="102"/>
      <c r="J62" s="204"/>
      <c r="K62" s="121"/>
      <c r="L62" s="121"/>
      <c r="M62" s="292"/>
      <c r="N62" s="102"/>
    </row>
    <row r="63" spans="1:17" ht="18.75" customHeight="1">
      <c r="A63" s="46" t="s">
        <v>175</v>
      </c>
      <c r="B63" s="82">
        <v>14663</v>
      </c>
      <c r="C63" s="82">
        <v>13988</v>
      </c>
      <c r="D63" s="99">
        <f t="shared" si="10"/>
        <v>28651</v>
      </c>
      <c r="E63" s="82">
        <v>6183</v>
      </c>
      <c r="F63" s="82">
        <v>5970</v>
      </c>
      <c r="G63" s="134">
        <f t="shared" si="11"/>
        <v>12153</v>
      </c>
      <c r="H63" s="102"/>
      <c r="I63" s="102"/>
      <c r="J63" s="204"/>
      <c r="K63" s="121"/>
      <c r="L63" s="121"/>
      <c r="M63" s="292"/>
      <c r="N63" s="102"/>
    </row>
    <row r="64" spans="1:17" ht="18.75" customHeight="1">
      <c r="A64" s="46" t="s">
        <v>176</v>
      </c>
      <c r="B64" s="82">
        <v>13622</v>
      </c>
      <c r="C64" s="82">
        <v>13424</v>
      </c>
      <c r="D64" s="99">
        <f t="shared" si="10"/>
        <v>27046</v>
      </c>
      <c r="E64" s="82">
        <v>6215</v>
      </c>
      <c r="F64" s="82">
        <v>5761</v>
      </c>
      <c r="G64" s="134">
        <f t="shared" si="11"/>
        <v>11976</v>
      </c>
      <c r="H64" s="102"/>
      <c r="I64" s="102"/>
      <c r="J64" s="204"/>
      <c r="K64" s="121"/>
      <c r="L64" s="121"/>
      <c r="M64" s="292"/>
      <c r="N64" s="102"/>
    </row>
    <row r="65" spans="1:14" ht="18.75" customHeight="1">
      <c r="A65" s="46" t="s">
        <v>177</v>
      </c>
      <c r="B65" s="82">
        <v>12670</v>
      </c>
      <c r="C65" s="82">
        <v>13770</v>
      </c>
      <c r="D65" s="99">
        <f t="shared" si="10"/>
        <v>26440</v>
      </c>
      <c r="E65" s="82">
        <v>6520</v>
      </c>
      <c r="F65" s="82">
        <v>6084</v>
      </c>
      <c r="G65" s="134">
        <f t="shared" si="11"/>
        <v>12604</v>
      </c>
      <c r="H65" s="102"/>
      <c r="I65" s="102"/>
      <c r="J65" s="204"/>
      <c r="K65" s="121"/>
      <c r="L65" s="121"/>
      <c r="M65" s="292"/>
      <c r="N65" s="102"/>
    </row>
    <row r="66" spans="1:14" ht="18.75" customHeight="1">
      <c r="A66" s="46" t="s">
        <v>178</v>
      </c>
      <c r="B66" s="82">
        <v>14898</v>
      </c>
      <c r="C66" s="82">
        <v>16862</v>
      </c>
      <c r="D66" s="99">
        <f t="shared" si="10"/>
        <v>31760</v>
      </c>
      <c r="E66" s="82">
        <v>7321</v>
      </c>
      <c r="F66" s="82">
        <v>6703</v>
      </c>
      <c r="G66" s="134">
        <f t="shared" si="11"/>
        <v>14024</v>
      </c>
      <c r="H66" s="102"/>
      <c r="I66" s="102"/>
      <c r="J66" s="204"/>
      <c r="K66" s="121"/>
      <c r="L66" s="121"/>
      <c r="M66" s="292"/>
      <c r="N66" s="102"/>
    </row>
    <row r="67" spans="1:14" ht="18.75" customHeight="1">
      <c r="A67" s="46" t="s">
        <v>179</v>
      </c>
      <c r="B67" s="82">
        <v>14907</v>
      </c>
      <c r="C67" s="82">
        <v>17557</v>
      </c>
      <c r="D67" s="99">
        <f t="shared" si="10"/>
        <v>32464</v>
      </c>
      <c r="E67" s="82">
        <v>6401</v>
      </c>
      <c r="F67" s="82">
        <v>6213</v>
      </c>
      <c r="G67" s="134">
        <f t="shared" si="11"/>
        <v>12614</v>
      </c>
      <c r="H67" s="102"/>
      <c r="I67" s="102"/>
      <c r="J67" s="204"/>
      <c r="K67" s="121"/>
      <c r="L67" s="121"/>
      <c r="M67" s="292"/>
      <c r="N67" s="102"/>
    </row>
    <row r="68" spans="1:14" ht="18.75" customHeight="1">
      <c r="A68" s="46" t="s">
        <v>180</v>
      </c>
      <c r="B68" s="82">
        <v>14966</v>
      </c>
      <c r="C68" s="82">
        <v>18611</v>
      </c>
      <c r="D68" s="99">
        <f t="shared" si="10"/>
        <v>33577</v>
      </c>
      <c r="E68" s="82">
        <v>6573</v>
      </c>
      <c r="F68" s="82">
        <v>6286</v>
      </c>
      <c r="G68" s="134">
        <f t="shared" si="11"/>
        <v>12859</v>
      </c>
      <c r="H68" s="102"/>
      <c r="I68" s="102"/>
      <c r="J68" s="204"/>
      <c r="K68" s="121"/>
      <c r="L68" s="121"/>
      <c r="M68" s="292"/>
      <c r="N68" s="102"/>
    </row>
    <row r="69" spans="1:14" ht="18.75" customHeight="1">
      <c r="A69" s="46" t="s">
        <v>181</v>
      </c>
      <c r="B69" s="82">
        <v>16737</v>
      </c>
      <c r="C69" s="82">
        <v>20524</v>
      </c>
      <c r="D69" s="99">
        <f t="shared" si="10"/>
        <v>37261</v>
      </c>
      <c r="E69" s="82">
        <v>6711</v>
      </c>
      <c r="F69" s="82">
        <v>6522</v>
      </c>
      <c r="G69" s="134">
        <f t="shared" si="11"/>
        <v>13233</v>
      </c>
      <c r="H69" s="102"/>
      <c r="I69" s="102"/>
      <c r="J69" s="204"/>
      <c r="K69" s="121"/>
      <c r="L69" s="121"/>
      <c r="M69" s="292"/>
      <c r="N69" s="102"/>
    </row>
    <row r="70" spans="1:14" ht="18.75" customHeight="1">
      <c r="A70" s="46" t="s">
        <v>182</v>
      </c>
      <c r="B70" s="82">
        <v>15017</v>
      </c>
      <c r="C70" s="82">
        <v>17958</v>
      </c>
      <c r="D70" s="99">
        <f t="shared" si="10"/>
        <v>32975</v>
      </c>
      <c r="E70" s="82">
        <v>6884</v>
      </c>
      <c r="F70" s="82">
        <v>6903</v>
      </c>
      <c r="G70" s="134">
        <f t="shared" si="11"/>
        <v>13787</v>
      </c>
      <c r="H70" s="102"/>
      <c r="I70" s="102"/>
      <c r="J70" s="204"/>
      <c r="K70" s="121"/>
      <c r="L70" s="121"/>
      <c r="M70" s="292"/>
      <c r="N70" s="102"/>
    </row>
    <row r="71" spans="1:14" ht="18.75" customHeight="1">
      <c r="A71" s="46" t="s">
        <v>183</v>
      </c>
      <c r="B71" s="82">
        <v>13690</v>
      </c>
      <c r="C71" s="82">
        <v>16292</v>
      </c>
      <c r="D71" s="99">
        <f t="shared" si="10"/>
        <v>29982</v>
      </c>
      <c r="E71" s="82">
        <v>6851</v>
      </c>
      <c r="F71" s="82">
        <v>6952</v>
      </c>
      <c r="G71" s="134">
        <f t="shared" si="11"/>
        <v>13803</v>
      </c>
      <c r="H71" s="102"/>
      <c r="I71" s="102"/>
      <c r="J71" s="204"/>
      <c r="K71" s="121"/>
      <c r="L71" s="121"/>
      <c r="M71" s="292"/>
      <c r="N71" s="102"/>
    </row>
    <row r="72" spans="1:14" ht="18.75" customHeight="1">
      <c r="A72" s="46" t="s">
        <v>184</v>
      </c>
      <c r="B72" s="82">
        <v>11398</v>
      </c>
      <c r="C72" s="82">
        <v>13257</v>
      </c>
      <c r="D72" s="99">
        <f t="shared" si="10"/>
        <v>24655</v>
      </c>
      <c r="E72" s="82">
        <v>6027</v>
      </c>
      <c r="F72" s="82">
        <v>6065</v>
      </c>
      <c r="G72" s="134">
        <f t="shared" si="11"/>
        <v>12092</v>
      </c>
      <c r="H72" s="102"/>
      <c r="I72" s="102"/>
      <c r="J72" s="204"/>
      <c r="K72" s="121"/>
      <c r="L72" s="121"/>
      <c r="M72" s="292"/>
      <c r="N72" s="102"/>
    </row>
    <row r="73" spans="1:14" ht="18.75" customHeight="1">
      <c r="A73" s="46" t="s">
        <v>185</v>
      </c>
      <c r="B73" s="82">
        <v>8335</v>
      </c>
      <c r="C73" s="82">
        <v>10167</v>
      </c>
      <c r="D73" s="99">
        <f t="shared" si="10"/>
        <v>18502</v>
      </c>
      <c r="E73" s="82">
        <v>4843</v>
      </c>
      <c r="F73" s="82">
        <v>4962</v>
      </c>
      <c r="G73" s="134">
        <f t="shared" si="11"/>
        <v>9805</v>
      </c>
      <c r="H73" s="102"/>
      <c r="I73" s="102"/>
      <c r="J73" s="204"/>
      <c r="K73" s="121"/>
      <c r="L73" s="121"/>
      <c r="M73" s="292"/>
      <c r="N73" s="102"/>
    </row>
    <row r="74" spans="1:14" ht="18.75" customHeight="1">
      <c r="A74" s="46" t="s">
        <v>186</v>
      </c>
      <c r="B74" s="82">
        <v>5550</v>
      </c>
      <c r="C74" s="82">
        <v>7014</v>
      </c>
      <c r="D74" s="99">
        <f t="shared" si="10"/>
        <v>12564</v>
      </c>
      <c r="E74" s="82">
        <v>3527</v>
      </c>
      <c r="F74" s="82">
        <v>3835</v>
      </c>
      <c r="G74" s="134">
        <f t="shared" si="11"/>
        <v>7362</v>
      </c>
      <c r="H74" s="102"/>
      <c r="I74" s="102"/>
      <c r="J74" s="204"/>
      <c r="K74" s="121"/>
      <c r="L74" s="121"/>
      <c r="M74" s="292"/>
      <c r="N74" s="102"/>
    </row>
    <row r="75" spans="1:14" ht="18.75" customHeight="1">
      <c r="A75" s="46" t="s">
        <v>187</v>
      </c>
      <c r="B75" s="82">
        <v>4182</v>
      </c>
      <c r="C75" s="82">
        <v>5327</v>
      </c>
      <c r="D75" s="99">
        <f t="shared" si="10"/>
        <v>9509</v>
      </c>
      <c r="E75" s="82">
        <v>2448</v>
      </c>
      <c r="F75" s="82">
        <v>2830</v>
      </c>
      <c r="G75" s="134">
        <f t="shared" si="11"/>
        <v>5278</v>
      </c>
      <c r="H75" s="102"/>
      <c r="I75" s="102"/>
      <c r="J75" s="204"/>
      <c r="K75" s="121"/>
      <c r="L75" s="121"/>
      <c r="M75" s="292"/>
      <c r="N75" s="102"/>
    </row>
    <row r="76" spans="1:14" ht="18.75" customHeight="1">
      <c r="A76" s="46" t="s">
        <v>188</v>
      </c>
      <c r="B76" s="82">
        <v>2329</v>
      </c>
      <c r="C76" s="82">
        <v>3059</v>
      </c>
      <c r="D76" s="99">
        <f t="shared" si="10"/>
        <v>5388</v>
      </c>
      <c r="E76" s="82">
        <v>1459</v>
      </c>
      <c r="F76" s="82">
        <v>1727</v>
      </c>
      <c r="G76" s="134">
        <f t="shared" si="11"/>
        <v>3186</v>
      </c>
      <c r="H76" s="102"/>
      <c r="I76" s="102"/>
      <c r="J76" s="204"/>
      <c r="K76" s="121"/>
      <c r="L76" s="121"/>
      <c r="M76" s="292"/>
      <c r="N76" s="102"/>
    </row>
    <row r="77" spans="1:14" ht="18.75" customHeight="1">
      <c r="A77" s="46" t="s">
        <v>189</v>
      </c>
      <c r="B77" s="82">
        <v>1406</v>
      </c>
      <c r="C77" s="82">
        <v>2049</v>
      </c>
      <c r="D77" s="99">
        <f t="shared" si="10"/>
        <v>3455</v>
      </c>
      <c r="E77" s="82">
        <v>961</v>
      </c>
      <c r="F77" s="82">
        <v>1259</v>
      </c>
      <c r="G77" s="134">
        <f t="shared" si="11"/>
        <v>2220</v>
      </c>
      <c r="H77" s="102"/>
      <c r="I77" s="102"/>
      <c r="J77" s="204"/>
      <c r="K77" s="121"/>
      <c r="L77" s="121"/>
      <c r="M77" s="292"/>
      <c r="N77" s="102"/>
    </row>
    <row r="78" spans="1:14" ht="18.75" customHeight="1">
      <c r="A78" s="46" t="s">
        <v>190</v>
      </c>
      <c r="B78" s="82">
        <v>736</v>
      </c>
      <c r="C78" s="82">
        <v>1230</v>
      </c>
      <c r="D78" s="99">
        <f t="shared" si="10"/>
        <v>1966</v>
      </c>
      <c r="E78" s="82">
        <v>572</v>
      </c>
      <c r="F78" s="82">
        <v>797</v>
      </c>
      <c r="G78" s="134">
        <f t="shared" si="11"/>
        <v>1369</v>
      </c>
      <c r="H78" s="102"/>
      <c r="I78" s="102"/>
      <c r="J78" s="204"/>
      <c r="K78" s="121"/>
      <c r="L78" s="121"/>
      <c r="M78" s="292"/>
      <c r="N78" s="102"/>
    </row>
    <row r="79" spans="1:14" ht="18.75" customHeight="1">
      <c r="A79" s="46" t="s">
        <v>191</v>
      </c>
      <c r="B79" s="82">
        <v>309</v>
      </c>
      <c r="C79" s="82">
        <v>587</v>
      </c>
      <c r="D79" s="99">
        <f t="shared" si="10"/>
        <v>896</v>
      </c>
      <c r="E79" s="82">
        <v>266</v>
      </c>
      <c r="F79" s="82">
        <v>414</v>
      </c>
      <c r="G79" s="134">
        <f t="shared" si="11"/>
        <v>680</v>
      </c>
      <c r="H79" s="102"/>
      <c r="I79" s="102"/>
      <c r="J79" s="204"/>
      <c r="K79" s="121"/>
      <c r="L79" s="121"/>
      <c r="M79" s="292"/>
      <c r="N79" s="102"/>
    </row>
    <row r="80" spans="1:14" ht="18.75" customHeight="1">
      <c r="A80" s="46" t="s">
        <v>192</v>
      </c>
      <c r="B80" s="82">
        <v>90</v>
      </c>
      <c r="C80" s="82">
        <v>188</v>
      </c>
      <c r="D80" s="99">
        <f t="shared" si="10"/>
        <v>278</v>
      </c>
      <c r="E80" s="82">
        <v>93</v>
      </c>
      <c r="F80" s="82">
        <v>115</v>
      </c>
      <c r="G80" s="134">
        <f t="shared" si="11"/>
        <v>208</v>
      </c>
      <c r="H80" s="102"/>
      <c r="I80" s="102"/>
      <c r="J80" s="204"/>
      <c r="K80" s="121"/>
      <c r="L80" s="121"/>
      <c r="M80" s="292"/>
      <c r="N80" s="102"/>
    </row>
    <row r="81" spans="1:14" ht="18.75" customHeight="1">
      <c r="A81" s="46" t="s">
        <v>193</v>
      </c>
      <c r="B81" s="82">
        <v>56</v>
      </c>
      <c r="C81" s="82">
        <v>72</v>
      </c>
      <c r="D81" s="99">
        <f t="shared" si="10"/>
        <v>128</v>
      </c>
      <c r="E81" s="82">
        <v>60</v>
      </c>
      <c r="F81" s="82">
        <v>65</v>
      </c>
      <c r="G81" s="134">
        <f t="shared" si="11"/>
        <v>125</v>
      </c>
      <c r="H81" s="102"/>
      <c r="I81" s="102"/>
      <c r="J81" s="204"/>
      <c r="K81" s="121"/>
      <c r="L81" s="121"/>
      <c r="M81" s="292"/>
      <c r="N81" s="102"/>
    </row>
    <row r="82" spans="1:14" ht="18.75" customHeight="1">
      <c r="A82" s="46" t="s">
        <v>194</v>
      </c>
      <c r="B82" s="82">
        <f t="shared" ref="B82:G82" si="12">SUM(B60:B81)</f>
        <v>191134</v>
      </c>
      <c r="C82" s="82">
        <f t="shared" si="12"/>
        <v>216041</v>
      </c>
      <c r="D82" s="119">
        <f t="shared" si="12"/>
        <v>407175</v>
      </c>
      <c r="E82" s="82">
        <f t="shared" si="12"/>
        <v>90193</v>
      </c>
      <c r="F82" s="82">
        <f t="shared" si="12"/>
        <v>89357</v>
      </c>
      <c r="G82" s="134">
        <f t="shared" si="12"/>
        <v>179550</v>
      </c>
      <c r="H82" s="102"/>
      <c r="I82" s="102"/>
      <c r="J82" s="205"/>
    </row>
    <row r="83" spans="1:14" s="10" customFormat="1" ht="23.25" customHeight="1">
      <c r="A83" s="38" t="s">
        <v>223</v>
      </c>
      <c r="B83" s="38"/>
      <c r="C83" s="38"/>
      <c r="D83" s="38"/>
      <c r="E83" s="8"/>
      <c r="F83" s="8"/>
      <c r="G83" s="8"/>
      <c r="H83" s="9"/>
      <c r="I83" s="9"/>
      <c r="J83" s="9"/>
    </row>
    <row r="84" spans="1:14" s="10" customFormat="1" ht="21">
      <c r="A84" s="38" t="s">
        <v>217</v>
      </c>
      <c r="B84" s="38"/>
      <c r="C84" s="38"/>
      <c r="D84" s="38"/>
      <c r="E84" s="11"/>
      <c r="F84" s="11"/>
      <c r="G84" s="11"/>
      <c r="H84" s="12"/>
      <c r="I84" s="12"/>
      <c r="J84" s="12"/>
    </row>
  </sheetData>
  <pageMargins left="0.70866141732283472" right="0.70866141732283472" top="0.55118110236220474" bottom="0.47244094488188981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4"/>
  <sheetViews>
    <sheetView zoomScaleNormal="100" workbookViewId="0">
      <selection activeCell="L6" sqref="L6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258</v>
      </c>
    </row>
    <row r="2" spans="1:17" ht="18.75" customHeight="1">
      <c r="B2" s="87"/>
      <c r="C2" s="88" t="s">
        <v>208</v>
      </c>
      <c r="D2" s="89"/>
      <c r="E2" s="90"/>
      <c r="F2" s="206" t="s">
        <v>70</v>
      </c>
      <c r="G2" s="92"/>
      <c r="H2" s="93"/>
      <c r="I2" s="207" t="s">
        <v>1</v>
      </c>
      <c r="J2" s="95"/>
    </row>
    <row r="3" spans="1:17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148">
        <f t="shared" ref="B4:D19" si="0">E4+H4+B32+E32+H32+B60+E60</f>
        <v>28636</v>
      </c>
      <c r="C4" s="148">
        <f t="shared" si="0"/>
        <v>27014</v>
      </c>
      <c r="D4" s="148">
        <f>G4+J4+D32+G32+J32+D60+G60</f>
        <v>55650</v>
      </c>
      <c r="E4" s="82">
        <v>1927</v>
      </c>
      <c r="F4" s="82">
        <v>1906</v>
      </c>
      <c r="G4" s="100">
        <f>E4+F4</f>
        <v>3833</v>
      </c>
      <c r="H4" s="82">
        <v>2490</v>
      </c>
      <c r="I4" s="82">
        <v>2337</v>
      </c>
      <c r="J4" s="101">
        <f>H4+I4</f>
        <v>4827</v>
      </c>
      <c r="K4" s="102"/>
      <c r="L4" s="102"/>
      <c r="M4" s="156"/>
      <c r="N4" s="121"/>
      <c r="O4" s="121"/>
      <c r="P4" s="156"/>
      <c r="Q4" s="102"/>
    </row>
    <row r="5" spans="1:17" ht="18.75" customHeight="1">
      <c r="A5" s="59" t="s">
        <v>173</v>
      </c>
      <c r="B5" s="148">
        <f t="shared" si="0"/>
        <v>131054</v>
      </c>
      <c r="C5" s="148">
        <f t="shared" si="0"/>
        <v>123249</v>
      </c>
      <c r="D5" s="148">
        <f t="shared" si="0"/>
        <v>254303</v>
      </c>
      <c r="E5" s="82">
        <v>9815</v>
      </c>
      <c r="F5" s="82">
        <v>9410</v>
      </c>
      <c r="G5" s="100">
        <f t="shared" ref="G5:G25" si="1">E5+F5</f>
        <v>19225</v>
      </c>
      <c r="H5" s="82">
        <v>12610</v>
      </c>
      <c r="I5" s="82">
        <v>11722</v>
      </c>
      <c r="J5" s="101">
        <f t="shared" ref="J5:J25" si="2">H5+I5</f>
        <v>24332</v>
      </c>
      <c r="K5" s="102"/>
      <c r="L5" s="102"/>
      <c r="M5" s="156"/>
      <c r="N5" s="121"/>
      <c r="O5" s="121"/>
      <c r="P5" s="156"/>
      <c r="Q5" s="102"/>
    </row>
    <row r="6" spans="1:17" ht="18.75" customHeight="1">
      <c r="A6" s="61" t="s">
        <v>174</v>
      </c>
      <c r="B6" s="148">
        <f t="shared" si="0"/>
        <v>185991</v>
      </c>
      <c r="C6" s="148">
        <f t="shared" si="0"/>
        <v>175767</v>
      </c>
      <c r="D6" s="148">
        <f t="shared" si="0"/>
        <v>361758</v>
      </c>
      <c r="E6" s="82">
        <v>15429</v>
      </c>
      <c r="F6" s="82">
        <v>14450</v>
      </c>
      <c r="G6" s="100">
        <f t="shared" si="1"/>
        <v>29879</v>
      </c>
      <c r="H6" s="82">
        <v>19800</v>
      </c>
      <c r="I6" s="82">
        <v>18532</v>
      </c>
      <c r="J6" s="101">
        <f t="shared" si="2"/>
        <v>38332</v>
      </c>
      <c r="K6" s="102"/>
      <c r="L6" s="102"/>
      <c r="M6" s="156"/>
      <c r="N6" s="121"/>
      <c r="O6" s="121"/>
      <c r="P6" s="156"/>
      <c r="Q6" s="102"/>
    </row>
    <row r="7" spans="1:17" ht="18.75" customHeight="1">
      <c r="A7" s="46" t="s">
        <v>175</v>
      </c>
      <c r="B7" s="148">
        <f t="shared" si="0"/>
        <v>193791</v>
      </c>
      <c r="C7" s="148">
        <f t="shared" si="0"/>
        <v>182685</v>
      </c>
      <c r="D7" s="148">
        <f t="shared" si="0"/>
        <v>376476</v>
      </c>
      <c r="E7" s="82">
        <v>16591</v>
      </c>
      <c r="F7" s="82">
        <v>15863</v>
      </c>
      <c r="G7" s="100">
        <f t="shared" si="1"/>
        <v>32454</v>
      </c>
      <c r="H7" s="82">
        <v>22123</v>
      </c>
      <c r="I7" s="82">
        <v>20763</v>
      </c>
      <c r="J7" s="101">
        <f t="shared" si="2"/>
        <v>42886</v>
      </c>
      <c r="K7" s="102"/>
      <c r="L7" s="102"/>
      <c r="M7" s="156"/>
      <c r="N7" s="121"/>
      <c r="O7" s="121"/>
      <c r="P7" s="156"/>
      <c r="Q7" s="102"/>
    </row>
    <row r="8" spans="1:17" ht="18.75" customHeight="1">
      <c r="A8" s="46" t="s">
        <v>176</v>
      </c>
      <c r="B8" s="148">
        <f t="shared" si="0"/>
        <v>187830</v>
      </c>
      <c r="C8" s="148">
        <f t="shared" si="0"/>
        <v>178444</v>
      </c>
      <c r="D8" s="148">
        <f t="shared" si="0"/>
        <v>366274</v>
      </c>
      <c r="E8" s="82">
        <v>16137</v>
      </c>
      <c r="F8" s="82">
        <v>15215</v>
      </c>
      <c r="G8" s="100">
        <f t="shared" si="1"/>
        <v>31352</v>
      </c>
      <c r="H8" s="82">
        <v>21881</v>
      </c>
      <c r="I8" s="82">
        <v>20450</v>
      </c>
      <c r="J8" s="101">
        <f t="shared" si="2"/>
        <v>42331</v>
      </c>
      <c r="K8" s="102"/>
      <c r="L8" s="102"/>
      <c r="M8" s="156"/>
      <c r="N8" s="121"/>
      <c r="O8" s="121"/>
      <c r="P8" s="156"/>
      <c r="Q8" s="102"/>
    </row>
    <row r="9" spans="1:17" ht="18.75" customHeight="1">
      <c r="A9" s="46" t="s">
        <v>177</v>
      </c>
      <c r="B9" s="148">
        <f t="shared" si="0"/>
        <v>191062</v>
      </c>
      <c r="C9" s="148">
        <f t="shared" si="0"/>
        <v>181011</v>
      </c>
      <c r="D9" s="148">
        <f t="shared" si="0"/>
        <v>372073</v>
      </c>
      <c r="E9" s="82">
        <v>16376</v>
      </c>
      <c r="F9" s="82">
        <v>15704</v>
      </c>
      <c r="G9" s="100">
        <f t="shared" si="1"/>
        <v>32080</v>
      </c>
      <c r="H9" s="82">
        <v>21156</v>
      </c>
      <c r="I9" s="82">
        <v>21094</v>
      </c>
      <c r="J9" s="101">
        <f t="shared" si="2"/>
        <v>42250</v>
      </c>
      <c r="K9" s="102"/>
      <c r="L9" s="102"/>
      <c r="M9" s="156"/>
      <c r="N9" s="121"/>
      <c r="O9" s="121"/>
      <c r="P9" s="156"/>
      <c r="Q9" s="102"/>
    </row>
    <row r="10" spans="1:17" ht="18.75" customHeight="1">
      <c r="A10" s="46" t="s">
        <v>178</v>
      </c>
      <c r="B10" s="148">
        <f t="shared" si="0"/>
        <v>200827</v>
      </c>
      <c r="C10" s="148">
        <f t="shared" si="0"/>
        <v>192701</v>
      </c>
      <c r="D10" s="148">
        <f t="shared" si="0"/>
        <v>393528</v>
      </c>
      <c r="E10" s="82">
        <v>19503</v>
      </c>
      <c r="F10" s="82">
        <v>18720</v>
      </c>
      <c r="G10" s="100">
        <f t="shared" si="1"/>
        <v>38223</v>
      </c>
      <c r="H10" s="82">
        <v>24603</v>
      </c>
      <c r="I10" s="82">
        <v>24097</v>
      </c>
      <c r="J10" s="101">
        <f t="shared" si="2"/>
        <v>48700</v>
      </c>
      <c r="K10" s="102"/>
      <c r="L10" s="102"/>
      <c r="M10" s="156"/>
      <c r="N10" s="121"/>
      <c r="O10" s="121"/>
      <c r="P10" s="156"/>
      <c r="Q10" s="102"/>
    </row>
    <row r="11" spans="1:17" ht="18.75" customHeight="1">
      <c r="A11" s="46" t="s">
        <v>179</v>
      </c>
      <c r="B11" s="148">
        <f t="shared" si="0"/>
        <v>189195</v>
      </c>
      <c r="C11" s="148">
        <f t="shared" si="0"/>
        <v>183955</v>
      </c>
      <c r="D11" s="148">
        <f t="shared" si="0"/>
        <v>373150</v>
      </c>
      <c r="E11" s="82">
        <v>18504</v>
      </c>
      <c r="F11" s="82">
        <v>17516</v>
      </c>
      <c r="G11" s="100">
        <f t="shared" si="1"/>
        <v>36020</v>
      </c>
      <c r="H11" s="82">
        <v>23961</v>
      </c>
      <c r="I11" s="82">
        <v>23137</v>
      </c>
      <c r="J11" s="101">
        <f t="shared" si="2"/>
        <v>47098</v>
      </c>
      <c r="K11" s="102"/>
      <c r="L11" s="102"/>
      <c r="M11" s="156"/>
      <c r="N11" s="121"/>
      <c r="O11" s="121"/>
      <c r="P11" s="156"/>
      <c r="Q11" s="102"/>
    </row>
    <row r="12" spans="1:17" ht="18.75" customHeight="1">
      <c r="A12" s="46" t="s">
        <v>180</v>
      </c>
      <c r="B12" s="148">
        <f t="shared" si="0"/>
        <v>182008</v>
      </c>
      <c r="C12" s="148">
        <f t="shared" si="0"/>
        <v>179826</v>
      </c>
      <c r="D12" s="148">
        <f t="shared" si="0"/>
        <v>361834</v>
      </c>
      <c r="E12" s="82">
        <v>18880</v>
      </c>
      <c r="F12" s="82">
        <v>18204</v>
      </c>
      <c r="G12" s="100">
        <f t="shared" si="1"/>
        <v>37084</v>
      </c>
      <c r="H12" s="82">
        <v>23924</v>
      </c>
      <c r="I12" s="82">
        <v>23588</v>
      </c>
      <c r="J12" s="101">
        <f t="shared" si="2"/>
        <v>47512</v>
      </c>
      <c r="K12" s="102"/>
      <c r="L12" s="102"/>
      <c r="M12" s="156"/>
      <c r="N12" s="121"/>
      <c r="O12" s="121"/>
      <c r="P12" s="156"/>
      <c r="Q12" s="102"/>
    </row>
    <row r="13" spans="1:17" ht="18.75" customHeight="1">
      <c r="A13" s="46" t="s">
        <v>181</v>
      </c>
      <c r="B13" s="148">
        <f t="shared" si="0"/>
        <v>172573</v>
      </c>
      <c r="C13" s="148">
        <f t="shared" si="0"/>
        <v>176920</v>
      </c>
      <c r="D13" s="148">
        <f t="shared" si="0"/>
        <v>349493</v>
      </c>
      <c r="E13" s="82">
        <v>19758</v>
      </c>
      <c r="F13" s="82">
        <v>19669</v>
      </c>
      <c r="G13" s="100">
        <f t="shared" si="1"/>
        <v>39427</v>
      </c>
      <c r="H13" s="82">
        <v>24187</v>
      </c>
      <c r="I13" s="82">
        <v>24675</v>
      </c>
      <c r="J13" s="101">
        <f t="shared" si="2"/>
        <v>48862</v>
      </c>
      <c r="K13" s="102"/>
      <c r="L13" s="102"/>
      <c r="M13" s="156"/>
      <c r="N13" s="121"/>
      <c r="O13" s="121"/>
      <c r="P13" s="156"/>
      <c r="Q13" s="102"/>
    </row>
    <row r="14" spans="1:17" ht="18.75" customHeight="1">
      <c r="A14" s="46" t="s">
        <v>182</v>
      </c>
      <c r="B14" s="148">
        <f t="shared" si="0"/>
        <v>161841</v>
      </c>
      <c r="C14" s="148">
        <f t="shared" si="0"/>
        <v>174974</v>
      </c>
      <c r="D14" s="148">
        <f t="shared" si="0"/>
        <v>336815</v>
      </c>
      <c r="E14" s="82">
        <v>19731</v>
      </c>
      <c r="F14" s="82">
        <v>20884</v>
      </c>
      <c r="G14" s="100">
        <f t="shared" si="1"/>
        <v>40615</v>
      </c>
      <c r="H14" s="82">
        <v>23326</v>
      </c>
      <c r="I14" s="82">
        <v>24738</v>
      </c>
      <c r="J14" s="101">
        <f t="shared" si="2"/>
        <v>48064</v>
      </c>
      <c r="K14" s="102"/>
      <c r="L14" s="102"/>
      <c r="M14" s="156"/>
      <c r="N14" s="121"/>
      <c r="O14" s="121"/>
      <c r="P14" s="156"/>
      <c r="Q14" s="102"/>
    </row>
    <row r="15" spans="1:17" ht="18.75" customHeight="1">
      <c r="A15" s="46" t="s">
        <v>183</v>
      </c>
      <c r="B15" s="148">
        <f t="shared" si="0"/>
        <v>153703</v>
      </c>
      <c r="C15" s="148">
        <f t="shared" si="0"/>
        <v>171038</v>
      </c>
      <c r="D15" s="148">
        <f t="shared" si="0"/>
        <v>324741</v>
      </c>
      <c r="E15" s="82">
        <v>19061</v>
      </c>
      <c r="F15" s="82">
        <v>21286</v>
      </c>
      <c r="G15" s="100">
        <f t="shared" si="1"/>
        <v>40347</v>
      </c>
      <c r="H15" s="82">
        <v>22077</v>
      </c>
      <c r="I15" s="82">
        <v>24471</v>
      </c>
      <c r="J15" s="101">
        <f t="shared" si="2"/>
        <v>46548</v>
      </c>
      <c r="K15" s="102"/>
      <c r="L15" s="102"/>
      <c r="M15" s="156"/>
      <c r="N15" s="121"/>
      <c r="O15" s="121"/>
      <c r="P15" s="156"/>
      <c r="Q15" s="102"/>
    </row>
    <row r="16" spans="1:17" ht="18.75" customHeight="1">
      <c r="A16" s="46" t="s">
        <v>184</v>
      </c>
      <c r="B16" s="148">
        <f t="shared" si="0"/>
        <v>137905</v>
      </c>
      <c r="C16" s="148">
        <f t="shared" si="0"/>
        <v>157810</v>
      </c>
      <c r="D16" s="148">
        <f t="shared" si="0"/>
        <v>295715</v>
      </c>
      <c r="E16" s="82">
        <v>17065</v>
      </c>
      <c r="F16" s="82">
        <v>19079</v>
      </c>
      <c r="G16" s="100">
        <f t="shared" si="1"/>
        <v>36144</v>
      </c>
      <c r="H16" s="82">
        <v>20533</v>
      </c>
      <c r="I16" s="82">
        <v>22714</v>
      </c>
      <c r="J16" s="101">
        <f t="shared" si="2"/>
        <v>43247</v>
      </c>
      <c r="K16" s="102"/>
      <c r="L16" s="102"/>
      <c r="M16" s="156"/>
      <c r="N16" s="121"/>
      <c r="O16" s="121"/>
      <c r="P16" s="156"/>
      <c r="Q16" s="102"/>
    </row>
    <row r="17" spans="1:17" ht="18.75" customHeight="1">
      <c r="A17" s="46" t="s">
        <v>185</v>
      </c>
      <c r="B17" s="148">
        <f t="shared" si="0"/>
        <v>108207</v>
      </c>
      <c r="C17" s="148">
        <f t="shared" si="0"/>
        <v>127084</v>
      </c>
      <c r="D17" s="148">
        <f t="shared" si="0"/>
        <v>235291</v>
      </c>
      <c r="E17" s="82">
        <v>13788</v>
      </c>
      <c r="F17" s="82">
        <v>16143</v>
      </c>
      <c r="G17" s="100">
        <f t="shared" si="1"/>
        <v>29931</v>
      </c>
      <c r="H17" s="82">
        <v>16862</v>
      </c>
      <c r="I17" s="82">
        <v>19125</v>
      </c>
      <c r="J17" s="101">
        <f t="shared" si="2"/>
        <v>35987</v>
      </c>
      <c r="K17" s="102"/>
      <c r="L17" s="102"/>
      <c r="M17" s="156"/>
      <c r="N17" s="121"/>
      <c r="O17" s="121"/>
      <c r="P17" s="156"/>
      <c r="Q17" s="102"/>
    </row>
    <row r="18" spans="1:17" ht="18.75" customHeight="1">
      <c r="A18" s="46" t="s">
        <v>186</v>
      </c>
      <c r="B18" s="148">
        <f t="shared" si="0"/>
        <v>77312</v>
      </c>
      <c r="C18" s="148">
        <f t="shared" si="0"/>
        <v>95631</v>
      </c>
      <c r="D18" s="148">
        <f t="shared" si="0"/>
        <v>172943</v>
      </c>
      <c r="E18" s="82">
        <v>10176</v>
      </c>
      <c r="F18" s="82">
        <v>12684</v>
      </c>
      <c r="G18" s="100">
        <f t="shared" si="1"/>
        <v>22860</v>
      </c>
      <c r="H18" s="82">
        <v>11538</v>
      </c>
      <c r="I18" s="82">
        <v>14135</v>
      </c>
      <c r="J18" s="101">
        <f t="shared" si="2"/>
        <v>25673</v>
      </c>
      <c r="K18" s="102"/>
      <c r="L18" s="102"/>
      <c r="M18" s="156"/>
      <c r="N18" s="121"/>
      <c r="O18" s="121"/>
      <c r="P18" s="156"/>
      <c r="Q18" s="102"/>
    </row>
    <row r="19" spans="1:17" ht="18.75" customHeight="1">
      <c r="A19" s="46" t="s">
        <v>187</v>
      </c>
      <c r="B19" s="148">
        <f t="shared" si="0"/>
        <v>60478</v>
      </c>
      <c r="C19" s="148">
        <f t="shared" si="0"/>
        <v>77961</v>
      </c>
      <c r="D19" s="148">
        <f t="shared" si="0"/>
        <v>138439</v>
      </c>
      <c r="E19" s="82">
        <v>8100</v>
      </c>
      <c r="F19" s="82">
        <v>10740</v>
      </c>
      <c r="G19" s="100">
        <f t="shared" si="1"/>
        <v>18840</v>
      </c>
      <c r="H19" s="82">
        <v>8464</v>
      </c>
      <c r="I19" s="82">
        <v>11133</v>
      </c>
      <c r="J19" s="101">
        <f t="shared" si="2"/>
        <v>19597</v>
      </c>
      <c r="K19" s="102"/>
      <c r="L19" s="102"/>
      <c r="M19" s="156"/>
      <c r="N19" s="121"/>
      <c r="O19" s="121"/>
      <c r="P19" s="156"/>
      <c r="Q19" s="102"/>
    </row>
    <row r="20" spans="1:17" ht="18.75" customHeight="1">
      <c r="A20" s="46" t="s">
        <v>188</v>
      </c>
      <c r="B20" s="148">
        <f t="shared" ref="B20:D25" si="3">E20+H20+B48+E48+H48+B76+E76</f>
        <v>35877</v>
      </c>
      <c r="C20" s="148">
        <f t="shared" si="3"/>
        <v>49571</v>
      </c>
      <c r="D20" s="148">
        <f t="shared" si="3"/>
        <v>85448</v>
      </c>
      <c r="E20" s="82">
        <v>5793</v>
      </c>
      <c r="F20" s="82">
        <v>8273</v>
      </c>
      <c r="G20" s="100">
        <f t="shared" si="1"/>
        <v>14066</v>
      </c>
      <c r="H20" s="82">
        <v>5087</v>
      </c>
      <c r="I20" s="82">
        <v>7257</v>
      </c>
      <c r="J20" s="101">
        <f t="shared" si="2"/>
        <v>12344</v>
      </c>
      <c r="K20" s="102"/>
      <c r="L20" s="102"/>
      <c r="M20" s="156"/>
      <c r="N20" s="121"/>
      <c r="O20" s="121"/>
      <c r="P20" s="156"/>
      <c r="Q20" s="102"/>
    </row>
    <row r="21" spans="1:17" ht="18.75" customHeight="1">
      <c r="A21" s="46" t="s">
        <v>189</v>
      </c>
      <c r="B21" s="148">
        <f t="shared" si="3"/>
        <v>26018</v>
      </c>
      <c r="C21" s="148">
        <f t="shared" si="3"/>
        <v>39043</v>
      </c>
      <c r="D21" s="148">
        <f t="shared" si="3"/>
        <v>65061</v>
      </c>
      <c r="E21" s="82">
        <v>3885</v>
      </c>
      <c r="F21" s="82">
        <v>5761</v>
      </c>
      <c r="G21" s="100">
        <f t="shared" si="1"/>
        <v>9646</v>
      </c>
      <c r="H21" s="82">
        <v>3514</v>
      </c>
      <c r="I21" s="82">
        <v>5579</v>
      </c>
      <c r="J21" s="101">
        <f t="shared" si="2"/>
        <v>9093</v>
      </c>
      <c r="K21" s="102"/>
      <c r="L21" s="102"/>
      <c r="M21" s="156"/>
      <c r="N21" s="121"/>
      <c r="O21" s="121"/>
      <c r="P21" s="156"/>
      <c r="Q21" s="102"/>
    </row>
    <row r="22" spans="1:17" ht="18.75" customHeight="1">
      <c r="A22" s="46" t="s">
        <v>190</v>
      </c>
      <c r="B22" s="148">
        <f t="shared" si="3"/>
        <v>14569</v>
      </c>
      <c r="C22" s="148">
        <f t="shared" si="3"/>
        <v>25152</v>
      </c>
      <c r="D22" s="148">
        <f t="shared" si="3"/>
        <v>39721</v>
      </c>
      <c r="E22" s="82">
        <v>2194</v>
      </c>
      <c r="F22" s="82">
        <v>3783</v>
      </c>
      <c r="G22" s="100">
        <f t="shared" si="1"/>
        <v>5977</v>
      </c>
      <c r="H22" s="82">
        <v>2132</v>
      </c>
      <c r="I22" s="82">
        <v>3969</v>
      </c>
      <c r="J22" s="101">
        <f t="shared" si="2"/>
        <v>6101</v>
      </c>
      <c r="K22" s="102"/>
      <c r="L22" s="102"/>
      <c r="M22" s="156"/>
      <c r="N22" s="121"/>
      <c r="O22" s="121"/>
      <c r="P22" s="156"/>
      <c r="Q22" s="102"/>
    </row>
    <row r="23" spans="1:17" ht="18.75" customHeight="1">
      <c r="A23" s="46" t="s">
        <v>191</v>
      </c>
      <c r="B23" s="148">
        <f t="shared" si="3"/>
        <v>6515</v>
      </c>
      <c r="C23" s="148">
        <f t="shared" si="3"/>
        <v>11993</v>
      </c>
      <c r="D23" s="148">
        <f t="shared" si="3"/>
        <v>18508</v>
      </c>
      <c r="E23" s="82">
        <v>898</v>
      </c>
      <c r="F23" s="82">
        <v>1828</v>
      </c>
      <c r="G23" s="100">
        <f t="shared" si="1"/>
        <v>2726</v>
      </c>
      <c r="H23" s="82">
        <v>904</v>
      </c>
      <c r="I23" s="82">
        <v>1859</v>
      </c>
      <c r="J23" s="101">
        <f t="shared" si="2"/>
        <v>2763</v>
      </c>
      <c r="K23" s="102"/>
      <c r="L23" s="102"/>
      <c r="M23" s="156"/>
      <c r="N23" s="121"/>
      <c r="O23" s="121"/>
      <c r="P23" s="156"/>
      <c r="Q23" s="102"/>
    </row>
    <row r="24" spans="1:17" ht="18.75" customHeight="1">
      <c r="A24" s="46" t="s">
        <v>192</v>
      </c>
      <c r="B24" s="148">
        <f t="shared" si="3"/>
        <v>2601</v>
      </c>
      <c r="C24" s="148">
        <f t="shared" si="3"/>
        <v>4287</v>
      </c>
      <c r="D24" s="148">
        <f t="shared" si="3"/>
        <v>6888</v>
      </c>
      <c r="E24" s="82">
        <v>239</v>
      </c>
      <c r="F24" s="82">
        <v>528</v>
      </c>
      <c r="G24" s="100">
        <f t="shared" si="1"/>
        <v>767</v>
      </c>
      <c r="H24" s="82">
        <v>247</v>
      </c>
      <c r="I24" s="82">
        <v>549</v>
      </c>
      <c r="J24" s="101">
        <f t="shared" si="2"/>
        <v>796</v>
      </c>
      <c r="K24" s="102"/>
      <c r="L24" s="102"/>
      <c r="M24" s="156"/>
      <c r="N24" s="121"/>
      <c r="O24" s="121"/>
      <c r="P24" s="156"/>
      <c r="Q24" s="102"/>
    </row>
    <row r="25" spans="1:17" ht="18.75" customHeight="1">
      <c r="A25" s="46" t="s">
        <v>193</v>
      </c>
      <c r="B25" s="148">
        <f t="shared" si="3"/>
        <v>1741</v>
      </c>
      <c r="C25" s="148">
        <f t="shared" si="3"/>
        <v>2457</v>
      </c>
      <c r="D25" s="148">
        <f t="shared" si="3"/>
        <v>4198</v>
      </c>
      <c r="E25" s="82">
        <v>70</v>
      </c>
      <c r="F25" s="82">
        <v>173</v>
      </c>
      <c r="G25" s="100">
        <f t="shared" si="1"/>
        <v>243</v>
      </c>
      <c r="H25" s="82">
        <v>97</v>
      </c>
      <c r="I25" s="82">
        <v>154</v>
      </c>
      <c r="J25" s="101">
        <f t="shared" si="2"/>
        <v>251</v>
      </c>
      <c r="K25" s="102"/>
      <c r="L25" s="102"/>
      <c r="M25" s="156"/>
      <c r="N25" s="121"/>
      <c r="O25" s="121"/>
      <c r="P25" s="156"/>
      <c r="Q25" s="102"/>
    </row>
    <row r="26" spans="1:17" ht="18.75" customHeight="1">
      <c r="A26" s="46" t="s">
        <v>194</v>
      </c>
      <c r="B26" s="134">
        <f>E26+H26+B54+E54+H54+B82+E82</f>
        <v>2449734</v>
      </c>
      <c r="C26" s="134">
        <f>F26+I26+C54+F54+I54+C82+F82</f>
        <v>2538573</v>
      </c>
      <c r="D26" s="134">
        <f>G26+J26+D54+G54+J54+D82+G82</f>
        <v>4988307</v>
      </c>
      <c r="E26" s="82">
        <f t="shared" ref="E26:J26" si="4">SUM(E4:E25)</f>
        <v>253920</v>
      </c>
      <c r="F26" s="82">
        <f t="shared" si="4"/>
        <v>267819</v>
      </c>
      <c r="G26" s="100">
        <f t="shared" si="4"/>
        <v>521739</v>
      </c>
      <c r="H26" s="82">
        <f t="shared" si="4"/>
        <v>311516</v>
      </c>
      <c r="I26" s="82">
        <f t="shared" si="4"/>
        <v>326078</v>
      </c>
      <c r="J26" s="101">
        <f t="shared" si="4"/>
        <v>637594</v>
      </c>
      <c r="K26" s="102"/>
      <c r="L26" s="102"/>
    </row>
    <row r="27" spans="1:17" s="10" customFormat="1" ht="23.25" customHeight="1">
      <c r="A27" s="38" t="s">
        <v>223</v>
      </c>
      <c r="B27" s="38"/>
      <c r="C27" s="38"/>
      <c r="D27" s="38"/>
      <c r="E27" s="38"/>
      <c r="F27" s="38"/>
      <c r="G27" s="38"/>
      <c r="H27" s="8"/>
      <c r="I27" s="8"/>
      <c r="J27" s="8"/>
    </row>
    <row r="28" spans="1:17" s="10" customFormat="1" ht="21">
      <c r="A28" s="38" t="s">
        <v>216</v>
      </c>
      <c r="B28" s="38"/>
      <c r="C28" s="38"/>
      <c r="D28" s="38"/>
      <c r="E28" s="38"/>
      <c r="F28" s="38"/>
      <c r="G28" s="38"/>
      <c r="H28" s="11"/>
      <c r="I28" s="11"/>
      <c r="J28" s="11"/>
    </row>
    <row r="29" spans="1:17" s="13" customFormat="1" ht="22.5" customHeight="1">
      <c r="A29" s="13" t="s">
        <v>259</v>
      </c>
    </row>
    <row r="30" spans="1:17" ht="18.75" customHeight="1">
      <c r="B30" s="106"/>
      <c r="C30" s="208" t="s">
        <v>24</v>
      </c>
      <c r="D30" s="108"/>
      <c r="E30" s="109"/>
      <c r="F30" s="209" t="s">
        <v>26</v>
      </c>
      <c r="G30" s="111"/>
      <c r="H30" s="112"/>
      <c r="I30" s="210" t="s">
        <v>62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5799</v>
      </c>
      <c r="C32" s="82">
        <v>5502</v>
      </c>
      <c r="D32" s="118">
        <f>B32+C32</f>
        <v>11301</v>
      </c>
      <c r="E32" s="82">
        <v>5590</v>
      </c>
      <c r="F32" s="82">
        <v>5364</v>
      </c>
      <c r="G32" s="119">
        <f>E32+F32</f>
        <v>10954</v>
      </c>
      <c r="H32" s="82">
        <v>4306</v>
      </c>
      <c r="I32" s="82">
        <v>3988</v>
      </c>
      <c r="J32" s="120">
        <f>H32+I32</f>
        <v>8294</v>
      </c>
      <c r="K32" s="102"/>
      <c r="L32" s="102"/>
      <c r="M32" s="156"/>
      <c r="N32" s="121"/>
      <c r="O32" s="121"/>
      <c r="P32" s="156"/>
      <c r="Q32" s="102"/>
    </row>
    <row r="33" spans="1:17" ht="18.75" customHeight="1">
      <c r="A33" s="59" t="s">
        <v>173</v>
      </c>
      <c r="B33" s="82">
        <v>25631</v>
      </c>
      <c r="C33" s="82">
        <v>24090</v>
      </c>
      <c r="D33" s="118">
        <f t="shared" ref="D33:D53" si="5">B33+C33</f>
        <v>49721</v>
      </c>
      <c r="E33" s="82">
        <v>24534</v>
      </c>
      <c r="F33" s="82">
        <v>23256</v>
      </c>
      <c r="G33" s="119">
        <f t="shared" ref="G33:G53" si="6">E33+F33</f>
        <v>47790</v>
      </c>
      <c r="H33" s="82">
        <v>18089</v>
      </c>
      <c r="I33" s="82">
        <v>17088</v>
      </c>
      <c r="J33" s="120">
        <f t="shared" ref="J33:J53" si="7">H33+I33</f>
        <v>35177</v>
      </c>
      <c r="K33" s="102"/>
      <c r="L33" s="102"/>
      <c r="M33" s="156"/>
      <c r="N33" s="121"/>
      <c r="O33" s="121"/>
      <c r="P33" s="156"/>
      <c r="Q33" s="102"/>
    </row>
    <row r="34" spans="1:17" ht="18.75" customHeight="1">
      <c r="A34" s="61" t="s">
        <v>174</v>
      </c>
      <c r="B34" s="82">
        <v>34303</v>
      </c>
      <c r="C34" s="82">
        <v>33008</v>
      </c>
      <c r="D34" s="118">
        <f t="shared" si="5"/>
        <v>67311</v>
      </c>
      <c r="E34" s="82">
        <v>32448</v>
      </c>
      <c r="F34" s="82">
        <v>31043</v>
      </c>
      <c r="G34" s="119">
        <f t="shared" si="6"/>
        <v>63491</v>
      </c>
      <c r="H34" s="82">
        <v>24072</v>
      </c>
      <c r="I34" s="82">
        <v>22368</v>
      </c>
      <c r="J34" s="120">
        <f t="shared" si="7"/>
        <v>46440</v>
      </c>
      <c r="K34" s="102"/>
      <c r="L34" s="102"/>
      <c r="M34" s="156"/>
      <c r="N34" s="121"/>
      <c r="O34" s="121"/>
      <c r="P34" s="156"/>
      <c r="Q34" s="102"/>
    </row>
    <row r="35" spans="1:17" ht="18.75" customHeight="1">
      <c r="A35" s="46" t="s">
        <v>175</v>
      </c>
      <c r="B35" s="82">
        <v>35429</v>
      </c>
      <c r="C35" s="82">
        <v>33381</v>
      </c>
      <c r="D35" s="118">
        <f t="shared" si="5"/>
        <v>68810</v>
      </c>
      <c r="E35" s="82">
        <v>32649</v>
      </c>
      <c r="F35" s="82">
        <v>31000</v>
      </c>
      <c r="G35" s="119">
        <f t="shared" si="6"/>
        <v>63649</v>
      </c>
      <c r="H35" s="82">
        <v>23890</v>
      </c>
      <c r="I35" s="82">
        <v>22574</v>
      </c>
      <c r="J35" s="120">
        <f t="shared" si="7"/>
        <v>46464</v>
      </c>
      <c r="K35" s="102"/>
      <c r="L35" s="102"/>
      <c r="M35" s="156"/>
      <c r="N35" s="121"/>
      <c r="O35" s="121"/>
      <c r="P35" s="156"/>
      <c r="Q35" s="102"/>
    </row>
    <row r="36" spans="1:17" ht="18.75" customHeight="1">
      <c r="A36" s="46" t="s">
        <v>176</v>
      </c>
      <c r="B36" s="82">
        <v>33890</v>
      </c>
      <c r="C36" s="82">
        <v>31869</v>
      </c>
      <c r="D36" s="118">
        <f t="shared" si="5"/>
        <v>65759</v>
      </c>
      <c r="E36" s="82">
        <v>30680</v>
      </c>
      <c r="F36" s="82">
        <v>29521</v>
      </c>
      <c r="G36" s="119">
        <f t="shared" si="6"/>
        <v>60201</v>
      </c>
      <c r="H36" s="82">
        <v>22760</v>
      </c>
      <c r="I36" s="82">
        <v>21707</v>
      </c>
      <c r="J36" s="120">
        <f t="shared" si="7"/>
        <v>44467</v>
      </c>
      <c r="K36" s="102"/>
      <c r="L36" s="102"/>
      <c r="M36" s="156"/>
      <c r="N36" s="121"/>
      <c r="O36" s="121"/>
      <c r="P36" s="156"/>
      <c r="Q36" s="102"/>
    </row>
    <row r="37" spans="1:17" ht="18.75" customHeight="1">
      <c r="A37" s="46" t="s">
        <v>177</v>
      </c>
      <c r="B37" s="82">
        <v>34338</v>
      </c>
      <c r="C37" s="82">
        <v>31813</v>
      </c>
      <c r="D37" s="118">
        <f t="shared" si="5"/>
        <v>66151</v>
      </c>
      <c r="E37" s="82">
        <v>32862</v>
      </c>
      <c r="F37" s="82">
        <v>31336</v>
      </c>
      <c r="G37" s="119">
        <f t="shared" si="6"/>
        <v>64198</v>
      </c>
      <c r="H37" s="82">
        <v>22689</v>
      </c>
      <c r="I37" s="82">
        <v>21127</v>
      </c>
      <c r="J37" s="120">
        <f t="shared" si="7"/>
        <v>43816</v>
      </c>
      <c r="K37" s="102"/>
      <c r="L37" s="102"/>
      <c r="M37" s="156"/>
      <c r="N37" s="121"/>
      <c r="O37" s="121"/>
      <c r="P37" s="156"/>
      <c r="Q37" s="102"/>
    </row>
    <row r="38" spans="1:17" ht="18.75" customHeight="1">
      <c r="A38" s="46" t="s">
        <v>178</v>
      </c>
      <c r="B38" s="82">
        <v>34148</v>
      </c>
      <c r="C38" s="82">
        <v>32847</v>
      </c>
      <c r="D38" s="118">
        <f t="shared" si="5"/>
        <v>66995</v>
      </c>
      <c r="E38" s="82">
        <v>31770</v>
      </c>
      <c r="F38" s="82">
        <v>30079</v>
      </c>
      <c r="G38" s="119">
        <f t="shared" si="6"/>
        <v>61849</v>
      </c>
      <c r="H38" s="82">
        <v>23643</v>
      </c>
      <c r="I38" s="82">
        <v>22342</v>
      </c>
      <c r="J38" s="120">
        <f t="shared" si="7"/>
        <v>45985</v>
      </c>
      <c r="K38" s="102"/>
      <c r="L38" s="102"/>
      <c r="M38" s="156"/>
      <c r="N38" s="121"/>
      <c r="O38" s="121"/>
      <c r="P38" s="156"/>
      <c r="Q38" s="102"/>
    </row>
    <row r="39" spans="1:17" ht="18.75" customHeight="1">
      <c r="A39" s="46" t="s">
        <v>179</v>
      </c>
      <c r="B39" s="82">
        <v>32195</v>
      </c>
      <c r="C39" s="82">
        <v>31612</v>
      </c>
      <c r="D39" s="118">
        <f t="shared" si="5"/>
        <v>63807</v>
      </c>
      <c r="E39" s="82">
        <v>28771</v>
      </c>
      <c r="F39" s="82">
        <v>27340</v>
      </c>
      <c r="G39" s="119">
        <f t="shared" si="6"/>
        <v>56111</v>
      </c>
      <c r="H39" s="82">
        <v>21322</v>
      </c>
      <c r="I39" s="82">
        <v>20870</v>
      </c>
      <c r="J39" s="120">
        <f t="shared" si="7"/>
        <v>42192</v>
      </c>
      <c r="K39" s="102"/>
      <c r="L39" s="102"/>
      <c r="M39" s="156"/>
      <c r="N39" s="121"/>
      <c r="O39" s="121"/>
      <c r="P39" s="156"/>
      <c r="Q39" s="102"/>
    </row>
    <row r="40" spans="1:17" ht="18.75" customHeight="1">
      <c r="A40" s="46" t="s">
        <v>180</v>
      </c>
      <c r="B40" s="82">
        <v>30507</v>
      </c>
      <c r="C40" s="82">
        <v>29953</v>
      </c>
      <c r="D40" s="118">
        <f t="shared" si="5"/>
        <v>60460</v>
      </c>
      <c r="E40" s="82">
        <v>25219</v>
      </c>
      <c r="F40" s="82">
        <v>24612</v>
      </c>
      <c r="G40" s="119">
        <f t="shared" si="6"/>
        <v>49831</v>
      </c>
      <c r="H40" s="82">
        <v>18614</v>
      </c>
      <c r="I40" s="82">
        <v>18467</v>
      </c>
      <c r="J40" s="120">
        <f t="shared" si="7"/>
        <v>37081</v>
      </c>
      <c r="K40" s="102"/>
      <c r="L40" s="102"/>
      <c r="M40" s="156"/>
      <c r="N40" s="121"/>
      <c r="O40" s="121"/>
      <c r="P40" s="156"/>
      <c r="Q40" s="102"/>
    </row>
    <row r="41" spans="1:17" ht="18.75" customHeight="1">
      <c r="A41" s="46" t="s">
        <v>181</v>
      </c>
      <c r="B41" s="82">
        <v>26159</v>
      </c>
      <c r="C41" s="82">
        <v>26817</v>
      </c>
      <c r="D41" s="118">
        <f t="shared" si="5"/>
        <v>52976</v>
      </c>
      <c r="E41" s="82">
        <v>21778</v>
      </c>
      <c r="F41" s="82">
        <v>22234</v>
      </c>
      <c r="G41" s="119">
        <f t="shared" si="6"/>
        <v>44012</v>
      </c>
      <c r="H41" s="82">
        <v>16475</v>
      </c>
      <c r="I41" s="82">
        <v>16997</v>
      </c>
      <c r="J41" s="120">
        <f t="shared" si="7"/>
        <v>33472</v>
      </c>
      <c r="K41" s="102"/>
      <c r="L41" s="102"/>
      <c r="M41" s="156"/>
      <c r="N41" s="121"/>
      <c r="O41" s="121"/>
      <c r="P41" s="156"/>
      <c r="Q41" s="102"/>
    </row>
    <row r="42" spans="1:17" ht="18.75" customHeight="1">
      <c r="A42" s="46" t="s">
        <v>182</v>
      </c>
      <c r="B42" s="82">
        <v>23272</v>
      </c>
      <c r="C42" s="82">
        <v>25593</v>
      </c>
      <c r="D42" s="118">
        <f t="shared" si="5"/>
        <v>48865</v>
      </c>
      <c r="E42" s="82">
        <v>19703</v>
      </c>
      <c r="F42" s="82">
        <v>21017</v>
      </c>
      <c r="G42" s="119">
        <f t="shared" si="6"/>
        <v>40720</v>
      </c>
      <c r="H42" s="82">
        <v>14983</v>
      </c>
      <c r="I42" s="82">
        <v>15936</v>
      </c>
      <c r="J42" s="120">
        <f t="shared" si="7"/>
        <v>30919</v>
      </c>
      <c r="K42" s="102"/>
      <c r="L42" s="102"/>
      <c r="M42" s="156"/>
      <c r="N42" s="121"/>
      <c r="O42" s="121"/>
      <c r="P42" s="156"/>
      <c r="Q42" s="102"/>
    </row>
    <row r="43" spans="1:17" ht="18.75" customHeight="1">
      <c r="A43" s="46" t="s">
        <v>183</v>
      </c>
      <c r="B43" s="82">
        <v>22113</v>
      </c>
      <c r="C43" s="82">
        <v>24682</v>
      </c>
      <c r="D43" s="118">
        <f t="shared" si="5"/>
        <v>46795</v>
      </c>
      <c r="E43" s="82">
        <v>18903</v>
      </c>
      <c r="F43" s="82">
        <v>20540</v>
      </c>
      <c r="G43" s="119">
        <f t="shared" si="6"/>
        <v>39443</v>
      </c>
      <c r="H43" s="82">
        <v>14466</v>
      </c>
      <c r="I43" s="82">
        <v>15905</v>
      </c>
      <c r="J43" s="120">
        <f t="shared" si="7"/>
        <v>30371</v>
      </c>
      <c r="K43" s="102"/>
      <c r="L43" s="102"/>
      <c r="M43" s="156"/>
      <c r="N43" s="121"/>
      <c r="O43" s="121"/>
      <c r="P43" s="156"/>
      <c r="Q43" s="102"/>
    </row>
    <row r="44" spans="1:17" ht="18.75" customHeight="1">
      <c r="A44" s="46" t="s">
        <v>184</v>
      </c>
      <c r="B44" s="82">
        <v>19746</v>
      </c>
      <c r="C44" s="82">
        <v>22936</v>
      </c>
      <c r="D44" s="118">
        <f t="shared" si="5"/>
        <v>42682</v>
      </c>
      <c r="E44" s="82">
        <v>16489</v>
      </c>
      <c r="F44" s="82">
        <v>19226</v>
      </c>
      <c r="G44" s="119">
        <f t="shared" si="6"/>
        <v>35715</v>
      </c>
      <c r="H44" s="82">
        <v>13685</v>
      </c>
      <c r="I44" s="82">
        <v>15125</v>
      </c>
      <c r="J44" s="120">
        <f t="shared" si="7"/>
        <v>28810</v>
      </c>
      <c r="K44" s="102"/>
      <c r="L44" s="102"/>
      <c r="M44" s="156"/>
      <c r="N44" s="121"/>
      <c r="O44" s="121"/>
      <c r="P44" s="156"/>
      <c r="Q44" s="102"/>
    </row>
    <row r="45" spans="1:17" ht="18.75" customHeight="1">
      <c r="A45" s="46" t="s">
        <v>185</v>
      </c>
      <c r="B45" s="82">
        <v>14039</v>
      </c>
      <c r="C45" s="82">
        <v>16768</v>
      </c>
      <c r="D45" s="118">
        <f t="shared" si="5"/>
        <v>30807</v>
      </c>
      <c r="E45" s="82">
        <v>12171</v>
      </c>
      <c r="F45" s="82">
        <v>14739</v>
      </c>
      <c r="G45" s="119">
        <f t="shared" si="6"/>
        <v>26910</v>
      </c>
      <c r="H45" s="82">
        <v>9923</v>
      </c>
      <c r="I45" s="82">
        <v>11100</v>
      </c>
      <c r="J45" s="120">
        <f t="shared" si="7"/>
        <v>21023</v>
      </c>
      <c r="K45" s="102"/>
      <c r="L45" s="102"/>
      <c r="M45" s="156"/>
      <c r="N45" s="121"/>
      <c r="O45" s="121"/>
      <c r="P45" s="156"/>
      <c r="Q45" s="102"/>
    </row>
    <row r="46" spans="1:17" ht="18.75" customHeight="1">
      <c r="A46" s="46" t="s">
        <v>186</v>
      </c>
      <c r="B46" s="82">
        <v>10207</v>
      </c>
      <c r="C46" s="82">
        <v>12526</v>
      </c>
      <c r="D46" s="118">
        <f t="shared" si="5"/>
        <v>22733</v>
      </c>
      <c r="E46" s="82">
        <v>8771</v>
      </c>
      <c r="F46" s="82">
        <v>11183</v>
      </c>
      <c r="G46" s="119">
        <f t="shared" si="6"/>
        <v>19954</v>
      </c>
      <c r="H46" s="82">
        <v>7063</v>
      </c>
      <c r="I46" s="82">
        <v>8376</v>
      </c>
      <c r="J46" s="120">
        <f t="shared" si="7"/>
        <v>15439</v>
      </c>
      <c r="K46" s="102"/>
      <c r="L46" s="102"/>
      <c r="M46" s="156"/>
      <c r="N46" s="121"/>
      <c r="O46" s="121"/>
      <c r="P46" s="156"/>
      <c r="Q46" s="102"/>
    </row>
    <row r="47" spans="1:17" ht="18.75" customHeight="1">
      <c r="A47" s="46" t="s">
        <v>187</v>
      </c>
      <c r="B47" s="82">
        <v>8117</v>
      </c>
      <c r="C47" s="82">
        <v>10163</v>
      </c>
      <c r="D47" s="118">
        <f t="shared" si="5"/>
        <v>18280</v>
      </c>
      <c r="E47" s="82">
        <v>7290</v>
      </c>
      <c r="F47" s="82">
        <v>9574</v>
      </c>
      <c r="G47" s="119">
        <f t="shared" si="6"/>
        <v>16864</v>
      </c>
      <c r="H47" s="82">
        <v>5658</v>
      </c>
      <c r="I47" s="82">
        <v>7054</v>
      </c>
      <c r="J47" s="120">
        <f t="shared" si="7"/>
        <v>12712</v>
      </c>
      <c r="K47" s="102"/>
      <c r="L47" s="102"/>
      <c r="M47" s="156"/>
      <c r="N47" s="121"/>
      <c r="O47" s="121"/>
      <c r="P47" s="156"/>
      <c r="Q47" s="102"/>
    </row>
    <row r="48" spans="1:17" ht="18.75" customHeight="1">
      <c r="A48" s="46" t="s">
        <v>188</v>
      </c>
      <c r="B48" s="82">
        <v>4438</v>
      </c>
      <c r="C48" s="82">
        <v>5851</v>
      </c>
      <c r="D48" s="118">
        <f t="shared" si="5"/>
        <v>10289</v>
      </c>
      <c r="E48" s="82">
        <v>4070</v>
      </c>
      <c r="F48" s="82">
        <v>5834</v>
      </c>
      <c r="G48" s="119">
        <f t="shared" si="6"/>
        <v>9904</v>
      </c>
      <c r="H48" s="82">
        <v>3063</v>
      </c>
      <c r="I48" s="82">
        <v>4075</v>
      </c>
      <c r="J48" s="120">
        <f t="shared" si="7"/>
        <v>7138</v>
      </c>
      <c r="K48" s="102"/>
      <c r="L48" s="102"/>
      <c r="M48" s="156"/>
      <c r="N48" s="121"/>
      <c r="O48" s="121"/>
      <c r="P48" s="156"/>
      <c r="Q48" s="102"/>
    </row>
    <row r="49" spans="1:17" ht="18.75" customHeight="1">
      <c r="A49" s="46" t="s">
        <v>189</v>
      </c>
      <c r="B49" s="82">
        <v>3047</v>
      </c>
      <c r="C49" s="82">
        <v>4634</v>
      </c>
      <c r="D49" s="118">
        <f t="shared" si="5"/>
        <v>7681</v>
      </c>
      <c r="E49" s="82">
        <v>3238</v>
      </c>
      <c r="F49" s="82">
        <v>5089</v>
      </c>
      <c r="G49" s="119">
        <f t="shared" si="6"/>
        <v>8327</v>
      </c>
      <c r="H49" s="82">
        <v>2474</v>
      </c>
      <c r="I49" s="82">
        <v>3445</v>
      </c>
      <c r="J49" s="120">
        <f t="shared" si="7"/>
        <v>5919</v>
      </c>
      <c r="K49" s="102"/>
      <c r="L49" s="102"/>
      <c r="M49" s="156"/>
      <c r="N49" s="121"/>
      <c r="O49" s="121"/>
      <c r="P49" s="156"/>
      <c r="Q49" s="102"/>
    </row>
    <row r="50" spans="1:17" ht="18.75" customHeight="1">
      <c r="A50" s="46" t="s">
        <v>190</v>
      </c>
      <c r="B50" s="82">
        <v>1689</v>
      </c>
      <c r="C50" s="82">
        <v>2917</v>
      </c>
      <c r="D50" s="118">
        <f t="shared" si="5"/>
        <v>4606</v>
      </c>
      <c r="E50" s="82">
        <v>1768</v>
      </c>
      <c r="F50" s="82">
        <v>3237</v>
      </c>
      <c r="G50" s="119">
        <f t="shared" si="6"/>
        <v>5005</v>
      </c>
      <c r="H50" s="82">
        <v>1371</v>
      </c>
      <c r="I50" s="82">
        <v>2120</v>
      </c>
      <c r="J50" s="120">
        <f t="shared" si="7"/>
        <v>3491</v>
      </c>
      <c r="K50" s="102"/>
      <c r="L50" s="102"/>
      <c r="M50" s="156"/>
      <c r="N50" s="121"/>
      <c r="O50" s="121"/>
      <c r="P50" s="156"/>
      <c r="Q50" s="102"/>
    </row>
    <row r="51" spans="1:17" ht="18.75" customHeight="1">
      <c r="A51" s="46" t="s">
        <v>191</v>
      </c>
      <c r="B51" s="82">
        <v>922</v>
      </c>
      <c r="C51" s="82">
        <v>1500</v>
      </c>
      <c r="D51" s="118">
        <f t="shared" si="5"/>
        <v>2422</v>
      </c>
      <c r="E51" s="82">
        <v>936</v>
      </c>
      <c r="F51" s="82">
        <v>1656</v>
      </c>
      <c r="G51" s="119">
        <f t="shared" si="6"/>
        <v>2592</v>
      </c>
      <c r="H51" s="82">
        <v>653</v>
      </c>
      <c r="I51" s="82">
        <v>1017</v>
      </c>
      <c r="J51" s="120">
        <f t="shared" si="7"/>
        <v>1670</v>
      </c>
      <c r="K51" s="102"/>
      <c r="L51" s="102"/>
      <c r="M51" s="156"/>
      <c r="N51" s="121"/>
      <c r="O51" s="121"/>
      <c r="P51" s="156"/>
      <c r="Q51" s="102"/>
    </row>
    <row r="52" spans="1:17" ht="18.75" customHeight="1">
      <c r="A52" s="46" t="s">
        <v>192</v>
      </c>
      <c r="B52" s="82">
        <v>503</v>
      </c>
      <c r="C52" s="82">
        <v>703</v>
      </c>
      <c r="D52" s="118">
        <f t="shared" si="5"/>
        <v>1206</v>
      </c>
      <c r="E52" s="82">
        <v>486</v>
      </c>
      <c r="F52" s="82">
        <v>757</v>
      </c>
      <c r="G52" s="119">
        <f t="shared" si="6"/>
        <v>1243</v>
      </c>
      <c r="H52" s="82">
        <v>366</v>
      </c>
      <c r="I52" s="82">
        <v>496</v>
      </c>
      <c r="J52" s="120">
        <f t="shared" si="7"/>
        <v>862</v>
      </c>
      <c r="K52" s="102"/>
      <c r="L52" s="102"/>
      <c r="M52" s="156"/>
      <c r="N52" s="121"/>
      <c r="O52" s="121"/>
      <c r="P52" s="156"/>
      <c r="Q52" s="102"/>
    </row>
    <row r="53" spans="1:17" ht="18.75" customHeight="1">
      <c r="A53" s="46" t="s">
        <v>193</v>
      </c>
      <c r="B53" s="82">
        <v>441</v>
      </c>
      <c r="C53" s="82">
        <v>587</v>
      </c>
      <c r="D53" s="118">
        <f t="shared" si="5"/>
        <v>1028</v>
      </c>
      <c r="E53" s="82">
        <v>363</v>
      </c>
      <c r="F53" s="82">
        <v>575</v>
      </c>
      <c r="G53" s="119">
        <f t="shared" si="6"/>
        <v>938</v>
      </c>
      <c r="H53" s="82">
        <v>376</v>
      </c>
      <c r="I53" s="82">
        <v>474</v>
      </c>
      <c r="J53" s="120">
        <f t="shared" si="7"/>
        <v>850</v>
      </c>
      <c r="K53" s="102"/>
      <c r="L53" s="102"/>
      <c r="M53" s="156"/>
      <c r="N53" s="121"/>
      <c r="O53" s="121"/>
      <c r="P53" s="156"/>
      <c r="Q53" s="102"/>
    </row>
    <row r="54" spans="1:17" ht="18.75" customHeight="1">
      <c r="A54" s="46" t="s">
        <v>194</v>
      </c>
      <c r="B54" s="82">
        <f t="shared" ref="B54:J54" si="8">SUM(B32:B53)</f>
        <v>400933</v>
      </c>
      <c r="C54" s="82">
        <f t="shared" si="8"/>
        <v>409752</v>
      </c>
      <c r="D54" s="101">
        <f t="shared" si="8"/>
        <v>810685</v>
      </c>
      <c r="E54" s="82">
        <f t="shared" si="8"/>
        <v>360489</v>
      </c>
      <c r="F54" s="82">
        <f t="shared" si="8"/>
        <v>369212</v>
      </c>
      <c r="G54" s="119">
        <f t="shared" si="8"/>
        <v>729701</v>
      </c>
      <c r="H54" s="82">
        <f t="shared" si="8"/>
        <v>269941</v>
      </c>
      <c r="I54" s="82">
        <f t="shared" si="8"/>
        <v>272651</v>
      </c>
      <c r="J54" s="119">
        <f t="shared" si="8"/>
        <v>542592</v>
      </c>
      <c r="K54" s="102"/>
      <c r="L54" s="102"/>
    </row>
    <row r="55" spans="1:17" s="10" customFormat="1" ht="23.25" customHeight="1">
      <c r="A55" s="38" t="s">
        <v>223</v>
      </c>
      <c r="B55" s="38"/>
      <c r="C55" s="38"/>
      <c r="D55" s="38"/>
      <c r="E55" s="38"/>
      <c r="F55" s="38"/>
      <c r="G55" s="38"/>
      <c r="H55" s="8"/>
      <c r="I55" s="8"/>
      <c r="J55" s="8"/>
    </row>
    <row r="56" spans="1:17" s="10" customFormat="1" ht="21">
      <c r="A56" s="38" t="s">
        <v>217</v>
      </c>
      <c r="B56" s="38"/>
      <c r="C56" s="38"/>
      <c r="D56" s="38"/>
      <c r="E56" s="38"/>
      <c r="F56" s="38"/>
      <c r="G56" s="38"/>
      <c r="H56" s="11"/>
      <c r="I56" s="11"/>
      <c r="J56" s="11"/>
    </row>
    <row r="57" spans="1:17" s="13" customFormat="1" ht="22.5" customHeight="1">
      <c r="A57" s="13" t="s">
        <v>259</v>
      </c>
    </row>
    <row r="58" spans="1:17" ht="18.75" customHeight="1">
      <c r="B58" s="122"/>
      <c r="C58" s="211" t="s">
        <v>19</v>
      </c>
      <c r="D58" s="124"/>
      <c r="E58" s="125"/>
      <c r="F58" s="212" t="s">
        <v>39</v>
      </c>
      <c r="G58" s="127"/>
    </row>
    <row r="59" spans="1:17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  <c r="H59" s="102"/>
      <c r="I59" s="102"/>
    </row>
    <row r="60" spans="1:17" ht="18.75" customHeight="1">
      <c r="A60" s="46">
        <v>0</v>
      </c>
      <c r="B60" s="82">
        <v>6742</v>
      </c>
      <c r="C60" s="82">
        <v>6342</v>
      </c>
      <c r="D60" s="99">
        <f>B60+C60</f>
        <v>13084</v>
      </c>
      <c r="E60" s="82">
        <v>1782</v>
      </c>
      <c r="F60" s="82">
        <v>1575</v>
      </c>
      <c r="G60" s="134">
        <f>E60+F60</f>
        <v>3357</v>
      </c>
      <c r="H60" s="102"/>
      <c r="I60" s="102"/>
      <c r="J60" s="156"/>
      <c r="K60" s="121"/>
      <c r="L60" s="121"/>
      <c r="M60" s="156"/>
      <c r="N60" s="102"/>
    </row>
    <row r="61" spans="1:17" ht="18.75" customHeight="1">
      <c r="A61" s="59" t="s">
        <v>173</v>
      </c>
      <c r="B61" s="82">
        <v>31889</v>
      </c>
      <c r="C61" s="82">
        <v>29731</v>
      </c>
      <c r="D61" s="99">
        <f t="shared" ref="D61:D81" si="9">B61+C61</f>
        <v>61620</v>
      </c>
      <c r="E61" s="82">
        <v>8486</v>
      </c>
      <c r="F61" s="82">
        <v>7952</v>
      </c>
      <c r="G61" s="134">
        <f t="shared" ref="G61:G81" si="10">E61+F61</f>
        <v>16438</v>
      </c>
      <c r="H61" s="102"/>
      <c r="I61" s="102"/>
      <c r="J61" s="156"/>
      <c r="K61" s="121"/>
      <c r="L61" s="121"/>
      <c r="M61" s="156"/>
      <c r="N61" s="102"/>
    </row>
    <row r="62" spans="1:17" ht="18.75" customHeight="1">
      <c r="A62" s="61" t="s">
        <v>174</v>
      </c>
      <c r="B62" s="82">
        <v>47124</v>
      </c>
      <c r="C62" s="82">
        <v>44472</v>
      </c>
      <c r="D62" s="99">
        <f t="shared" si="9"/>
        <v>91596</v>
      </c>
      <c r="E62" s="82">
        <v>12815</v>
      </c>
      <c r="F62" s="82">
        <v>11894</v>
      </c>
      <c r="G62" s="134">
        <f t="shared" si="10"/>
        <v>24709</v>
      </c>
      <c r="H62" s="102"/>
      <c r="I62" s="102"/>
      <c r="J62" s="156"/>
      <c r="K62" s="121"/>
      <c r="L62" s="121"/>
      <c r="M62" s="156"/>
      <c r="N62" s="102"/>
    </row>
    <row r="63" spans="1:17" ht="18.75" customHeight="1">
      <c r="A63" s="46" t="s">
        <v>175</v>
      </c>
      <c r="B63" s="82">
        <v>49984</v>
      </c>
      <c r="C63" s="82">
        <v>46773</v>
      </c>
      <c r="D63" s="99">
        <f t="shared" si="9"/>
        <v>96757</v>
      </c>
      <c r="E63" s="82">
        <v>13125</v>
      </c>
      <c r="F63" s="82">
        <v>12331</v>
      </c>
      <c r="G63" s="134">
        <f t="shared" si="10"/>
        <v>25456</v>
      </c>
      <c r="H63" s="102"/>
      <c r="I63" s="102"/>
      <c r="J63" s="156"/>
      <c r="K63" s="121"/>
      <c r="L63" s="121"/>
      <c r="M63" s="156"/>
      <c r="N63" s="102"/>
    </row>
    <row r="64" spans="1:17" ht="18.75" customHeight="1">
      <c r="A64" s="46" t="s">
        <v>176</v>
      </c>
      <c r="B64" s="82">
        <v>50060</v>
      </c>
      <c r="C64" s="82">
        <v>47726</v>
      </c>
      <c r="D64" s="99">
        <f t="shared" si="9"/>
        <v>97786</v>
      </c>
      <c r="E64" s="82">
        <v>12422</v>
      </c>
      <c r="F64" s="82">
        <v>11956</v>
      </c>
      <c r="G64" s="134">
        <f t="shared" si="10"/>
        <v>24378</v>
      </c>
      <c r="H64" s="102"/>
      <c r="I64" s="102"/>
      <c r="J64" s="156"/>
      <c r="K64" s="121"/>
      <c r="L64" s="121"/>
      <c r="M64" s="156"/>
      <c r="N64" s="102"/>
    </row>
    <row r="65" spans="1:14" ht="18.75" customHeight="1">
      <c r="A65" s="46" t="s">
        <v>177</v>
      </c>
      <c r="B65" s="82">
        <v>51823</v>
      </c>
      <c r="C65" s="82">
        <v>48734</v>
      </c>
      <c r="D65" s="99">
        <f t="shared" si="9"/>
        <v>100557</v>
      </c>
      <c r="E65" s="82">
        <v>11818</v>
      </c>
      <c r="F65" s="82">
        <v>11203</v>
      </c>
      <c r="G65" s="134">
        <f t="shared" si="10"/>
        <v>23021</v>
      </c>
      <c r="H65" s="102"/>
      <c r="I65" s="102"/>
      <c r="J65" s="156"/>
      <c r="K65" s="121"/>
      <c r="L65" s="121"/>
      <c r="M65" s="156"/>
      <c r="N65" s="102"/>
    </row>
    <row r="66" spans="1:14" ht="18.75" customHeight="1">
      <c r="A66" s="46" t="s">
        <v>178</v>
      </c>
      <c r="B66" s="82">
        <v>54455</v>
      </c>
      <c r="C66" s="82">
        <v>52460</v>
      </c>
      <c r="D66" s="99">
        <f t="shared" si="9"/>
        <v>106915</v>
      </c>
      <c r="E66" s="82">
        <v>12705</v>
      </c>
      <c r="F66" s="82">
        <v>12156</v>
      </c>
      <c r="G66" s="134">
        <f t="shared" si="10"/>
        <v>24861</v>
      </c>
      <c r="H66" s="102"/>
      <c r="I66" s="102"/>
      <c r="J66" s="156"/>
      <c r="K66" s="121"/>
      <c r="L66" s="121"/>
      <c r="M66" s="156"/>
      <c r="N66" s="102"/>
    </row>
    <row r="67" spans="1:14" ht="18.75" customHeight="1">
      <c r="A67" s="46" t="s">
        <v>179</v>
      </c>
      <c r="B67" s="82">
        <v>51791</v>
      </c>
      <c r="C67" s="82">
        <v>51215</v>
      </c>
      <c r="D67" s="99">
        <f t="shared" si="9"/>
        <v>103006</v>
      </c>
      <c r="E67" s="82">
        <v>12651</v>
      </c>
      <c r="F67" s="82">
        <v>12265</v>
      </c>
      <c r="G67" s="134">
        <f t="shared" si="10"/>
        <v>24916</v>
      </c>
      <c r="H67" s="102"/>
      <c r="I67" s="102"/>
      <c r="J67" s="156"/>
      <c r="K67" s="121"/>
      <c r="L67" s="121"/>
      <c r="M67" s="156"/>
      <c r="N67" s="102"/>
    </row>
    <row r="68" spans="1:14" ht="18.75" customHeight="1">
      <c r="A68" s="46" t="s">
        <v>180</v>
      </c>
      <c r="B68" s="82">
        <v>52296</v>
      </c>
      <c r="C68" s="82">
        <v>52676</v>
      </c>
      <c r="D68" s="99">
        <f>B68+C68</f>
        <v>104972</v>
      </c>
      <c r="E68" s="82">
        <v>12568</v>
      </c>
      <c r="F68" s="82">
        <v>12326</v>
      </c>
      <c r="G68" s="134">
        <f t="shared" si="10"/>
        <v>24894</v>
      </c>
      <c r="H68" s="102"/>
      <c r="I68" s="102"/>
      <c r="J68" s="156"/>
      <c r="K68" s="121"/>
      <c r="L68" s="121"/>
      <c r="M68" s="156"/>
      <c r="N68" s="102"/>
    </row>
    <row r="69" spans="1:14" ht="18.75" customHeight="1">
      <c r="A69" s="46" t="s">
        <v>181</v>
      </c>
      <c r="B69" s="82">
        <v>52125</v>
      </c>
      <c r="C69" s="82">
        <v>54689</v>
      </c>
      <c r="D69" s="99">
        <f t="shared" si="9"/>
        <v>106814</v>
      </c>
      <c r="E69" s="82">
        <v>12091</v>
      </c>
      <c r="F69" s="82">
        <v>11839</v>
      </c>
      <c r="G69" s="134">
        <f t="shared" si="10"/>
        <v>23930</v>
      </c>
      <c r="H69" s="102"/>
      <c r="I69" s="102"/>
      <c r="J69" s="156"/>
      <c r="K69" s="121"/>
      <c r="L69" s="121"/>
      <c r="M69" s="156"/>
      <c r="N69" s="102"/>
    </row>
    <row r="70" spans="1:14" ht="18.75" customHeight="1">
      <c r="A70" s="46" t="s">
        <v>182</v>
      </c>
      <c r="B70" s="82">
        <v>49720</v>
      </c>
      <c r="C70" s="82">
        <v>55070</v>
      </c>
      <c r="D70" s="99">
        <f t="shared" si="9"/>
        <v>104790</v>
      </c>
      <c r="E70" s="82">
        <v>11106</v>
      </c>
      <c r="F70" s="82">
        <v>11736</v>
      </c>
      <c r="G70" s="134">
        <f t="shared" si="10"/>
        <v>22842</v>
      </c>
      <c r="H70" s="102"/>
      <c r="I70" s="102"/>
      <c r="J70" s="156"/>
      <c r="K70" s="121"/>
      <c r="L70" s="121"/>
      <c r="M70" s="156"/>
      <c r="N70" s="102"/>
    </row>
    <row r="71" spans="1:14" ht="18.75" customHeight="1">
      <c r="A71" s="46" t="s">
        <v>183</v>
      </c>
      <c r="B71" s="82">
        <v>46700</v>
      </c>
      <c r="C71" s="82">
        <v>52996</v>
      </c>
      <c r="D71" s="99">
        <f>B71+C71</f>
        <v>99696</v>
      </c>
      <c r="E71" s="82">
        <v>10383</v>
      </c>
      <c r="F71" s="82">
        <v>11158</v>
      </c>
      <c r="G71" s="134">
        <f t="shared" si="10"/>
        <v>21541</v>
      </c>
      <c r="H71" s="102"/>
      <c r="I71" s="102"/>
      <c r="J71" s="156"/>
      <c r="K71" s="121"/>
      <c r="L71" s="121"/>
      <c r="M71" s="156"/>
      <c r="N71" s="102"/>
    </row>
    <row r="72" spans="1:14" ht="18.75" customHeight="1">
      <c r="A72" s="46" t="s">
        <v>184</v>
      </c>
      <c r="B72" s="82">
        <v>41523</v>
      </c>
      <c r="C72" s="82">
        <v>48958</v>
      </c>
      <c r="D72" s="99">
        <f t="shared" si="9"/>
        <v>90481</v>
      </c>
      <c r="E72" s="82">
        <v>8864</v>
      </c>
      <c r="F72" s="82">
        <v>9772</v>
      </c>
      <c r="G72" s="134">
        <f t="shared" si="10"/>
        <v>18636</v>
      </c>
      <c r="H72" s="102"/>
      <c r="I72" s="102"/>
      <c r="J72" s="156"/>
      <c r="K72" s="121"/>
      <c r="L72" s="121"/>
      <c r="M72" s="156"/>
      <c r="N72" s="102"/>
    </row>
    <row r="73" spans="1:14" ht="18.75" customHeight="1">
      <c r="A73" s="46" t="s">
        <v>185</v>
      </c>
      <c r="B73" s="82">
        <v>34360</v>
      </c>
      <c r="C73" s="82">
        <v>41338</v>
      </c>
      <c r="D73" s="99">
        <f t="shared" si="9"/>
        <v>75698</v>
      </c>
      <c r="E73" s="82">
        <v>7064</v>
      </c>
      <c r="F73" s="82">
        <v>7871</v>
      </c>
      <c r="G73" s="134">
        <f t="shared" si="10"/>
        <v>14935</v>
      </c>
      <c r="H73" s="102"/>
      <c r="I73" s="102"/>
      <c r="J73" s="156"/>
      <c r="K73" s="121"/>
      <c r="L73" s="121"/>
      <c r="M73" s="156"/>
      <c r="N73" s="102"/>
    </row>
    <row r="74" spans="1:14" ht="18.75" customHeight="1">
      <c r="A74" s="46" t="s">
        <v>186</v>
      </c>
      <c r="B74" s="82">
        <v>24685</v>
      </c>
      <c r="C74" s="82">
        <v>30907</v>
      </c>
      <c r="D74" s="99">
        <f t="shared" si="9"/>
        <v>55592</v>
      </c>
      <c r="E74" s="82">
        <v>4872</v>
      </c>
      <c r="F74" s="82">
        <v>5820</v>
      </c>
      <c r="G74" s="134">
        <f t="shared" si="10"/>
        <v>10692</v>
      </c>
      <c r="H74" s="102"/>
      <c r="I74" s="102"/>
      <c r="J74" s="156"/>
      <c r="K74" s="121"/>
      <c r="L74" s="121"/>
      <c r="M74" s="156"/>
      <c r="N74" s="102"/>
    </row>
    <row r="75" spans="1:14" ht="18.75" customHeight="1">
      <c r="A75" s="46" t="s">
        <v>187</v>
      </c>
      <c r="B75" s="82">
        <v>19049</v>
      </c>
      <c r="C75" s="82">
        <v>24872</v>
      </c>
      <c r="D75" s="99">
        <f t="shared" si="9"/>
        <v>43921</v>
      </c>
      <c r="E75" s="82">
        <v>3800</v>
      </c>
      <c r="F75" s="82">
        <v>4425</v>
      </c>
      <c r="G75" s="134">
        <f t="shared" si="10"/>
        <v>8225</v>
      </c>
      <c r="H75" s="102"/>
      <c r="I75" s="102"/>
      <c r="J75" s="156"/>
      <c r="K75" s="121"/>
      <c r="L75" s="121"/>
      <c r="M75" s="156"/>
      <c r="N75" s="102"/>
    </row>
    <row r="76" spans="1:14" ht="18.75" customHeight="1">
      <c r="A76" s="46" t="s">
        <v>188</v>
      </c>
      <c r="B76" s="82">
        <v>11304</v>
      </c>
      <c r="C76" s="82">
        <v>15737</v>
      </c>
      <c r="D76" s="99">
        <f t="shared" si="9"/>
        <v>27041</v>
      </c>
      <c r="E76" s="82">
        <v>2122</v>
      </c>
      <c r="F76" s="82">
        <v>2544</v>
      </c>
      <c r="G76" s="134">
        <f t="shared" si="10"/>
        <v>4666</v>
      </c>
      <c r="H76" s="102"/>
      <c r="I76" s="102"/>
      <c r="J76" s="156"/>
      <c r="K76" s="121"/>
      <c r="L76" s="121"/>
      <c r="M76" s="156"/>
      <c r="N76" s="102"/>
    </row>
    <row r="77" spans="1:14" ht="18.75" customHeight="1">
      <c r="A77" s="46" t="s">
        <v>189</v>
      </c>
      <c r="B77" s="82">
        <v>8329</v>
      </c>
      <c r="C77" s="82">
        <v>12341</v>
      </c>
      <c r="D77" s="99">
        <f t="shared" si="9"/>
        <v>20670</v>
      </c>
      <c r="E77" s="82">
        <v>1531</v>
      </c>
      <c r="F77" s="82">
        <v>2194</v>
      </c>
      <c r="G77" s="134">
        <f t="shared" si="10"/>
        <v>3725</v>
      </c>
      <c r="H77" s="102"/>
      <c r="I77" s="102"/>
      <c r="J77" s="156"/>
      <c r="K77" s="121"/>
      <c r="L77" s="121"/>
      <c r="M77" s="156"/>
      <c r="N77" s="102"/>
    </row>
    <row r="78" spans="1:14" ht="18.75" customHeight="1">
      <c r="A78" s="46" t="s">
        <v>190</v>
      </c>
      <c r="B78" s="82">
        <v>4578</v>
      </c>
      <c r="C78" s="82">
        <v>7815</v>
      </c>
      <c r="D78" s="99">
        <f t="shared" si="9"/>
        <v>12393</v>
      </c>
      <c r="E78" s="82">
        <v>837</v>
      </c>
      <c r="F78" s="82">
        <v>1311</v>
      </c>
      <c r="G78" s="134">
        <f t="shared" si="10"/>
        <v>2148</v>
      </c>
      <c r="H78" s="102"/>
      <c r="I78" s="102"/>
      <c r="J78" s="156"/>
      <c r="K78" s="121"/>
      <c r="L78" s="121"/>
      <c r="M78" s="156"/>
      <c r="N78" s="102"/>
    </row>
    <row r="79" spans="1:14" ht="18.75" customHeight="1">
      <c r="A79" s="46" t="s">
        <v>191</v>
      </c>
      <c r="B79" s="82">
        <v>1910</v>
      </c>
      <c r="C79" s="82">
        <v>3611</v>
      </c>
      <c r="D79" s="99">
        <f t="shared" si="9"/>
        <v>5521</v>
      </c>
      <c r="E79" s="82">
        <v>292</v>
      </c>
      <c r="F79" s="82">
        <v>522</v>
      </c>
      <c r="G79" s="134">
        <f t="shared" si="10"/>
        <v>814</v>
      </c>
      <c r="H79" s="102"/>
      <c r="I79" s="102"/>
      <c r="J79" s="156"/>
      <c r="K79" s="121"/>
      <c r="L79" s="121"/>
      <c r="M79" s="156"/>
      <c r="N79" s="102"/>
    </row>
    <row r="80" spans="1:14" ht="18.75" customHeight="1">
      <c r="A80" s="46" t="s">
        <v>192</v>
      </c>
      <c r="B80" s="82">
        <v>675</v>
      </c>
      <c r="C80" s="82">
        <v>1098</v>
      </c>
      <c r="D80" s="99">
        <f t="shared" si="9"/>
        <v>1773</v>
      </c>
      <c r="E80" s="82">
        <v>85</v>
      </c>
      <c r="F80" s="82">
        <v>156</v>
      </c>
      <c r="G80" s="134">
        <f t="shared" si="10"/>
        <v>241</v>
      </c>
      <c r="H80" s="102"/>
      <c r="I80" s="102"/>
      <c r="J80" s="156"/>
      <c r="K80" s="121"/>
      <c r="L80" s="121"/>
      <c r="M80" s="156"/>
      <c r="N80" s="102"/>
    </row>
    <row r="81" spans="1:14" ht="18.75" customHeight="1">
      <c r="A81" s="46" t="s">
        <v>193</v>
      </c>
      <c r="B81" s="82">
        <v>353</v>
      </c>
      <c r="C81" s="82">
        <v>426</v>
      </c>
      <c r="D81" s="99">
        <f t="shared" si="9"/>
        <v>779</v>
      </c>
      <c r="E81" s="82">
        <v>41</v>
      </c>
      <c r="F81" s="82">
        <v>68</v>
      </c>
      <c r="G81" s="134">
        <f t="shared" si="10"/>
        <v>109</v>
      </c>
      <c r="H81" s="102"/>
      <c r="I81" s="102"/>
      <c r="J81" s="156"/>
      <c r="K81" s="121"/>
      <c r="L81" s="121"/>
      <c r="M81" s="156"/>
      <c r="N81" s="102"/>
    </row>
    <row r="82" spans="1:14" ht="18.75" customHeight="1">
      <c r="A82" s="46" t="s">
        <v>194</v>
      </c>
      <c r="B82" s="82">
        <f t="shared" ref="B82:G82" si="11">SUM(B60:B81)</f>
        <v>691475</v>
      </c>
      <c r="C82" s="82">
        <f t="shared" si="11"/>
        <v>729987</v>
      </c>
      <c r="D82" s="119">
        <f t="shared" si="11"/>
        <v>1421462</v>
      </c>
      <c r="E82" s="82">
        <f t="shared" si="11"/>
        <v>161460</v>
      </c>
      <c r="F82" s="82">
        <f t="shared" si="11"/>
        <v>163074</v>
      </c>
      <c r="G82" s="134">
        <f t="shared" si="11"/>
        <v>324534</v>
      </c>
      <c r="H82" s="102"/>
      <c r="I82" s="102"/>
    </row>
    <row r="83" spans="1:14" s="10" customFormat="1" ht="23.25" customHeight="1">
      <c r="A83" s="38" t="s">
        <v>223</v>
      </c>
      <c r="B83" s="38"/>
      <c r="C83" s="38"/>
      <c r="D83" s="38"/>
      <c r="E83" s="38"/>
      <c r="F83" s="38"/>
      <c r="G83" s="38"/>
      <c r="H83" s="8"/>
      <c r="I83" s="8"/>
      <c r="J83" s="8"/>
    </row>
    <row r="84" spans="1:14" s="10" customFormat="1" ht="21">
      <c r="A84" s="38" t="s">
        <v>217</v>
      </c>
      <c r="B84" s="38"/>
      <c r="C84" s="38"/>
      <c r="D84" s="38"/>
      <c r="E84" s="38"/>
      <c r="F84" s="38"/>
      <c r="G84" s="38"/>
      <c r="H84" s="11"/>
      <c r="I84" s="11"/>
      <c r="J84" s="11"/>
    </row>
  </sheetData>
  <pageMargins left="0.70866141732283472" right="0.70866141732283472" top="0.56999999999999995" bottom="0.5" header="0.31496062992125984" footer="0.31496062992125984"/>
  <pageSetup paperSize="9" scale="96" orientation="landscape" r:id="rId1"/>
  <rowBreaks count="2" manualBreakCount="2">
    <brk id="28" max="16383" man="1"/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0"/>
  <sheetViews>
    <sheetView zoomScale="80" zoomScaleNormal="80" workbookViewId="0">
      <selection activeCell="P10" sqref="P10"/>
    </sheetView>
  </sheetViews>
  <sheetFormatPr defaultRowHeight="13.8"/>
  <cols>
    <col min="1" max="2" width="12.33203125" style="10" customWidth="1"/>
    <col min="3" max="3" width="12.44140625" style="10" customWidth="1"/>
    <col min="4" max="4" width="13.33203125" style="10" customWidth="1"/>
    <col min="5" max="5" width="12.33203125" style="10" bestFit="1" customWidth="1"/>
    <col min="6" max="6" width="12" style="10" bestFit="1" customWidth="1"/>
    <col min="7" max="7" width="18.33203125" style="10" customWidth="1"/>
    <col min="8" max="9" width="9.109375" style="10"/>
    <col min="10" max="10" width="17.21875" style="10" customWidth="1"/>
    <col min="11" max="11" width="13.109375" style="10" customWidth="1"/>
    <col min="12" max="12" width="9.109375" style="10"/>
    <col min="13" max="14" width="11.6640625" style="10" bestFit="1" customWidth="1"/>
    <col min="15" max="256" width="9.109375" style="10"/>
    <col min="257" max="258" width="12.33203125" style="10" customWidth="1"/>
    <col min="259" max="259" width="12.44140625" style="10" customWidth="1"/>
    <col min="260" max="260" width="13.33203125" style="10" customWidth="1"/>
    <col min="261" max="261" width="12.33203125" style="10" bestFit="1" customWidth="1"/>
    <col min="262" max="262" width="12" style="10" bestFit="1" customWidth="1"/>
    <col min="263" max="263" width="18.33203125" style="10" customWidth="1"/>
    <col min="264" max="266" width="9.109375" style="10"/>
    <col min="267" max="267" width="12" style="10" customWidth="1"/>
    <col min="268" max="512" width="9.109375" style="10"/>
    <col min="513" max="514" width="12.33203125" style="10" customWidth="1"/>
    <col min="515" max="515" width="12.44140625" style="10" customWidth="1"/>
    <col min="516" max="516" width="13.33203125" style="10" customWidth="1"/>
    <col min="517" max="517" width="12.33203125" style="10" bestFit="1" customWidth="1"/>
    <col min="518" max="518" width="12" style="10" bestFit="1" customWidth="1"/>
    <col min="519" max="519" width="18.33203125" style="10" customWidth="1"/>
    <col min="520" max="522" width="9.109375" style="10"/>
    <col min="523" max="523" width="12" style="10" customWidth="1"/>
    <col min="524" max="768" width="9.109375" style="10"/>
    <col min="769" max="770" width="12.33203125" style="10" customWidth="1"/>
    <col min="771" max="771" width="12.44140625" style="10" customWidth="1"/>
    <col min="772" max="772" width="13.33203125" style="10" customWidth="1"/>
    <col min="773" max="773" width="12.33203125" style="10" bestFit="1" customWidth="1"/>
    <col min="774" max="774" width="12" style="10" bestFit="1" customWidth="1"/>
    <col min="775" max="775" width="18.33203125" style="10" customWidth="1"/>
    <col min="776" max="778" width="9.109375" style="10"/>
    <col min="779" max="779" width="12" style="10" customWidth="1"/>
    <col min="780" max="1024" width="9.109375" style="10"/>
    <col min="1025" max="1026" width="12.33203125" style="10" customWidth="1"/>
    <col min="1027" max="1027" width="12.44140625" style="10" customWidth="1"/>
    <col min="1028" max="1028" width="13.33203125" style="10" customWidth="1"/>
    <col min="1029" max="1029" width="12.33203125" style="10" bestFit="1" customWidth="1"/>
    <col min="1030" max="1030" width="12" style="10" bestFit="1" customWidth="1"/>
    <col min="1031" max="1031" width="18.33203125" style="10" customWidth="1"/>
    <col min="1032" max="1034" width="9.109375" style="10"/>
    <col min="1035" max="1035" width="12" style="10" customWidth="1"/>
    <col min="1036" max="1280" width="9.109375" style="10"/>
    <col min="1281" max="1282" width="12.33203125" style="10" customWidth="1"/>
    <col min="1283" max="1283" width="12.44140625" style="10" customWidth="1"/>
    <col min="1284" max="1284" width="13.33203125" style="10" customWidth="1"/>
    <col min="1285" max="1285" width="12.33203125" style="10" bestFit="1" customWidth="1"/>
    <col min="1286" max="1286" width="12" style="10" bestFit="1" customWidth="1"/>
    <col min="1287" max="1287" width="18.33203125" style="10" customWidth="1"/>
    <col min="1288" max="1290" width="9.109375" style="10"/>
    <col min="1291" max="1291" width="12" style="10" customWidth="1"/>
    <col min="1292" max="1536" width="9.109375" style="10"/>
    <col min="1537" max="1538" width="12.33203125" style="10" customWidth="1"/>
    <col min="1539" max="1539" width="12.44140625" style="10" customWidth="1"/>
    <col min="1540" max="1540" width="13.33203125" style="10" customWidth="1"/>
    <col min="1541" max="1541" width="12.33203125" style="10" bestFit="1" customWidth="1"/>
    <col min="1542" max="1542" width="12" style="10" bestFit="1" customWidth="1"/>
    <col min="1543" max="1543" width="18.33203125" style="10" customWidth="1"/>
    <col min="1544" max="1546" width="9.109375" style="10"/>
    <col min="1547" max="1547" width="12" style="10" customWidth="1"/>
    <col min="1548" max="1792" width="9.109375" style="10"/>
    <col min="1793" max="1794" width="12.33203125" style="10" customWidth="1"/>
    <col min="1795" max="1795" width="12.44140625" style="10" customWidth="1"/>
    <col min="1796" max="1796" width="13.33203125" style="10" customWidth="1"/>
    <col min="1797" max="1797" width="12.33203125" style="10" bestFit="1" customWidth="1"/>
    <col min="1798" max="1798" width="12" style="10" bestFit="1" customWidth="1"/>
    <col min="1799" max="1799" width="18.33203125" style="10" customWidth="1"/>
    <col min="1800" max="1802" width="9.109375" style="10"/>
    <col min="1803" max="1803" width="12" style="10" customWidth="1"/>
    <col min="1804" max="2048" width="9.109375" style="10"/>
    <col min="2049" max="2050" width="12.33203125" style="10" customWidth="1"/>
    <col min="2051" max="2051" width="12.44140625" style="10" customWidth="1"/>
    <col min="2052" max="2052" width="13.33203125" style="10" customWidth="1"/>
    <col min="2053" max="2053" width="12.33203125" style="10" bestFit="1" customWidth="1"/>
    <col min="2054" max="2054" width="12" style="10" bestFit="1" customWidth="1"/>
    <col min="2055" max="2055" width="18.33203125" style="10" customWidth="1"/>
    <col min="2056" max="2058" width="9.109375" style="10"/>
    <col min="2059" max="2059" width="12" style="10" customWidth="1"/>
    <col min="2060" max="2304" width="9.109375" style="10"/>
    <col min="2305" max="2306" width="12.33203125" style="10" customWidth="1"/>
    <col min="2307" max="2307" width="12.44140625" style="10" customWidth="1"/>
    <col min="2308" max="2308" width="13.33203125" style="10" customWidth="1"/>
    <col min="2309" max="2309" width="12.33203125" style="10" bestFit="1" customWidth="1"/>
    <col min="2310" max="2310" width="12" style="10" bestFit="1" customWidth="1"/>
    <col min="2311" max="2311" width="18.33203125" style="10" customWidth="1"/>
    <col min="2312" max="2314" width="9.109375" style="10"/>
    <col min="2315" max="2315" width="12" style="10" customWidth="1"/>
    <col min="2316" max="2560" width="9.109375" style="10"/>
    <col min="2561" max="2562" width="12.33203125" style="10" customWidth="1"/>
    <col min="2563" max="2563" width="12.44140625" style="10" customWidth="1"/>
    <col min="2564" max="2564" width="13.33203125" style="10" customWidth="1"/>
    <col min="2565" max="2565" width="12.33203125" style="10" bestFit="1" customWidth="1"/>
    <col min="2566" max="2566" width="12" style="10" bestFit="1" customWidth="1"/>
    <col min="2567" max="2567" width="18.33203125" style="10" customWidth="1"/>
    <col min="2568" max="2570" width="9.109375" style="10"/>
    <col min="2571" max="2571" width="12" style="10" customWidth="1"/>
    <col min="2572" max="2816" width="9.109375" style="10"/>
    <col min="2817" max="2818" width="12.33203125" style="10" customWidth="1"/>
    <col min="2819" max="2819" width="12.44140625" style="10" customWidth="1"/>
    <col min="2820" max="2820" width="13.33203125" style="10" customWidth="1"/>
    <col min="2821" max="2821" width="12.33203125" style="10" bestFit="1" customWidth="1"/>
    <col min="2822" max="2822" width="12" style="10" bestFit="1" customWidth="1"/>
    <col min="2823" max="2823" width="18.33203125" style="10" customWidth="1"/>
    <col min="2824" max="2826" width="9.109375" style="10"/>
    <col min="2827" max="2827" width="12" style="10" customWidth="1"/>
    <col min="2828" max="3072" width="9.109375" style="10"/>
    <col min="3073" max="3074" width="12.33203125" style="10" customWidth="1"/>
    <col min="3075" max="3075" width="12.44140625" style="10" customWidth="1"/>
    <col min="3076" max="3076" width="13.33203125" style="10" customWidth="1"/>
    <col min="3077" max="3077" width="12.33203125" style="10" bestFit="1" customWidth="1"/>
    <col min="3078" max="3078" width="12" style="10" bestFit="1" customWidth="1"/>
    <col min="3079" max="3079" width="18.33203125" style="10" customWidth="1"/>
    <col min="3080" max="3082" width="9.109375" style="10"/>
    <col min="3083" max="3083" width="12" style="10" customWidth="1"/>
    <col min="3084" max="3328" width="9.109375" style="10"/>
    <col min="3329" max="3330" width="12.33203125" style="10" customWidth="1"/>
    <col min="3331" max="3331" width="12.44140625" style="10" customWidth="1"/>
    <col min="3332" max="3332" width="13.33203125" style="10" customWidth="1"/>
    <col min="3333" max="3333" width="12.33203125" style="10" bestFit="1" customWidth="1"/>
    <col min="3334" max="3334" width="12" style="10" bestFit="1" customWidth="1"/>
    <col min="3335" max="3335" width="18.33203125" style="10" customWidth="1"/>
    <col min="3336" max="3338" width="9.109375" style="10"/>
    <col min="3339" max="3339" width="12" style="10" customWidth="1"/>
    <col min="3340" max="3584" width="9.109375" style="10"/>
    <col min="3585" max="3586" width="12.33203125" style="10" customWidth="1"/>
    <col min="3587" max="3587" width="12.44140625" style="10" customWidth="1"/>
    <col min="3588" max="3588" width="13.33203125" style="10" customWidth="1"/>
    <col min="3589" max="3589" width="12.33203125" style="10" bestFit="1" customWidth="1"/>
    <col min="3590" max="3590" width="12" style="10" bestFit="1" customWidth="1"/>
    <col min="3591" max="3591" width="18.33203125" style="10" customWidth="1"/>
    <col min="3592" max="3594" width="9.109375" style="10"/>
    <col min="3595" max="3595" width="12" style="10" customWidth="1"/>
    <col min="3596" max="3840" width="9.109375" style="10"/>
    <col min="3841" max="3842" width="12.33203125" style="10" customWidth="1"/>
    <col min="3843" max="3843" width="12.44140625" style="10" customWidth="1"/>
    <col min="3844" max="3844" width="13.33203125" style="10" customWidth="1"/>
    <col min="3845" max="3845" width="12.33203125" style="10" bestFit="1" customWidth="1"/>
    <col min="3846" max="3846" width="12" style="10" bestFit="1" customWidth="1"/>
    <col min="3847" max="3847" width="18.33203125" style="10" customWidth="1"/>
    <col min="3848" max="3850" width="9.109375" style="10"/>
    <col min="3851" max="3851" width="12" style="10" customWidth="1"/>
    <col min="3852" max="4096" width="9.109375" style="10"/>
    <col min="4097" max="4098" width="12.33203125" style="10" customWidth="1"/>
    <col min="4099" max="4099" width="12.44140625" style="10" customWidth="1"/>
    <col min="4100" max="4100" width="13.33203125" style="10" customWidth="1"/>
    <col min="4101" max="4101" width="12.33203125" style="10" bestFit="1" customWidth="1"/>
    <col min="4102" max="4102" width="12" style="10" bestFit="1" customWidth="1"/>
    <col min="4103" max="4103" width="18.33203125" style="10" customWidth="1"/>
    <col min="4104" max="4106" width="9.109375" style="10"/>
    <col min="4107" max="4107" width="12" style="10" customWidth="1"/>
    <col min="4108" max="4352" width="9.109375" style="10"/>
    <col min="4353" max="4354" width="12.33203125" style="10" customWidth="1"/>
    <col min="4355" max="4355" width="12.44140625" style="10" customWidth="1"/>
    <col min="4356" max="4356" width="13.33203125" style="10" customWidth="1"/>
    <col min="4357" max="4357" width="12.33203125" style="10" bestFit="1" customWidth="1"/>
    <col min="4358" max="4358" width="12" style="10" bestFit="1" customWidth="1"/>
    <col min="4359" max="4359" width="18.33203125" style="10" customWidth="1"/>
    <col min="4360" max="4362" width="9.109375" style="10"/>
    <col min="4363" max="4363" width="12" style="10" customWidth="1"/>
    <col min="4364" max="4608" width="9.109375" style="10"/>
    <col min="4609" max="4610" width="12.33203125" style="10" customWidth="1"/>
    <col min="4611" max="4611" width="12.44140625" style="10" customWidth="1"/>
    <col min="4612" max="4612" width="13.33203125" style="10" customWidth="1"/>
    <col min="4613" max="4613" width="12.33203125" style="10" bestFit="1" customWidth="1"/>
    <col min="4614" max="4614" width="12" style="10" bestFit="1" customWidth="1"/>
    <col min="4615" max="4615" width="18.33203125" style="10" customWidth="1"/>
    <col min="4616" max="4618" width="9.109375" style="10"/>
    <col min="4619" max="4619" width="12" style="10" customWidth="1"/>
    <col min="4620" max="4864" width="9.109375" style="10"/>
    <col min="4865" max="4866" width="12.33203125" style="10" customWidth="1"/>
    <col min="4867" max="4867" width="12.44140625" style="10" customWidth="1"/>
    <col min="4868" max="4868" width="13.33203125" style="10" customWidth="1"/>
    <col min="4869" max="4869" width="12.33203125" style="10" bestFit="1" customWidth="1"/>
    <col min="4870" max="4870" width="12" style="10" bestFit="1" customWidth="1"/>
    <col min="4871" max="4871" width="18.33203125" style="10" customWidth="1"/>
    <col min="4872" max="4874" width="9.109375" style="10"/>
    <col min="4875" max="4875" width="12" style="10" customWidth="1"/>
    <col min="4876" max="5120" width="9.109375" style="10"/>
    <col min="5121" max="5122" width="12.33203125" style="10" customWidth="1"/>
    <col min="5123" max="5123" width="12.44140625" style="10" customWidth="1"/>
    <col min="5124" max="5124" width="13.33203125" style="10" customWidth="1"/>
    <col min="5125" max="5125" width="12.33203125" style="10" bestFit="1" customWidth="1"/>
    <col min="5126" max="5126" width="12" style="10" bestFit="1" customWidth="1"/>
    <col min="5127" max="5127" width="18.33203125" style="10" customWidth="1"/>
    <col min="5128" max="5130" width="9.109375" style="10"/>
    <col min="5131" max="5131" width="12" style="10" customWidth="1"/>
    <col min="5132" max="5376" width="9.109375" style="10"/>
    <col min="5377" max="5378" width="12.33203125" style="10" customWidth="1"/>
    <col min="5379" max="5379" width="12.44140625" style="10" customWidth="1"/>
    <col min="5380" max="5380" width="13.33203125" style="10" customWidth="1"/>
    <col min="5381" max="5381" width="12.33203125" style="10" bestFit="1" customWidth="1"/>
    <col min="5382" max="5382" width="12" style="10" bestFit="1" customWidth="1"/>
    <col min="5383" max="5383" width="18.33203125" style="10" customWidth="1"/>
    <col min="5384" max="5386" width="9.109375" style="10"/>
    <col min="5387" max="5387" width="12" style="10" customWidth="1"/>
    <col min="5388" max="5632" width="9.109375" style="10"/>
    <col min="5633" max="5634" width="12.33203125" style="10" customWidth="1"/>
    <col min="5635" max="5635" width="12.44140625" style="10" customWidth="1"/>
    <col min="5636" max="5636" width="13.33203125" style="10" customWidth="1"/>
    <col min="5637" max="5637" width="12.33203125" style="10" bestFit="1" customWidth="1"/>
    <col min="5638" max="5638" width="12" style="10" bestFit="1" customWidth="1"/>
    <col min="5639" max="5639" width="18.33203125" style="10" customWidth="1"/>
    <col min="5640" max="5642" width="9.109375" style="10"/>
    <col min="5643" max="5643" width="12" style="10" customWidth="1"/>
    <col min="5644" max="5888" width="9.109375" style="10"/>
    <col min="5889" max="5890" width="12.33203125" style="10" customWidth="1"/>
    <col min="5891" max="5891" width="12.44140625" style="10" customWidth="1"/>
    <col min="5892" max="5892" width="13.33203125" style="10" customWidth="1"/>
    <col min="5893" max="5893" width="12.33203125" style="10" bestFit="1" customWidth="1"/>
    <col min="5894" max="5894" width="12" style="10" bestFit="1" customWidth="1"/>
    <col min="5895" max="5895" width="18.33203125" style="10" customWidth="1"/>
    <col min="5896" max="5898" width="9.109375" style="10"/>
    <col min="5899" max="5899" width="12" style="10" customWidth="1"/>
    <col min="5900" max="6144" width="9.109375" style="10"/>
    <col min="6145" max="6146" width="12.33203125" style="10" customWidth="1"/>
    <col min="6147" max="6147" width="12.44140625" style="10" customWidth="1"/>
    <col min="6148" max="6148" width="13.33203125" style="10" customWidth="1"/>
    <col min="6149" max="6149" width="12.33203125" style="10" bestFit="1" customWidth="1"/>
    <col min="6150" max="6150" width="12" style="10" bestFit="1" customWidth="1"/>
    <col min="6151" max="6151" width="18.33203125" style="10" customWidth="1"/>
    <col min="6152" max="6154" width="9.109375" style="10"/>
    <col min="6155" max="6155" width="12" style="10" customWidth="1"/>
    <col min="6156" max="6400" width="9.109375" style="10"/>
    <col min="6401" max="6402" width="12.33203125" style="10" customWidth="1"/>
    <col min="6403" max="6403" width="12.44140625" style="10" customWidth="1"/>
    <col min="6404" max="6404" width="13.33203125" style="10" customWidth="1"/>
    <col min="6405" max="6405" width="12.33203125" style="10" bestFit="1" customWidth="1"/>
    <col min="6406" max="6406" width="12" style="10" bestFit="1" customWidth="1"/>
    <col min="6407" max="6407" width="18.33203125" style="10" customWidth="1"/>
    <col min="6408" max="6410" width="9.109375" style="10"/>
    <col min="6411" max="6411" width="12" style="10" customWidth="1"/>
    <col min="6412" max="6656" width="9.109375" style="10"/>
    <col min="6657" max="6658" width="12.33203125" style="10" customWidth="1"/>
    <col min="6659" max="6659" width="12.44140625" style="10" customWidth="1"/>
    <col min="6660" max="6660" width="13.33203125" style="10" customWidth="1"/>
    <col min="6661" max="6661" width="12.33203125" style="10" bestFit="1" customWidth="1"/>
    <col min="6662" max="6662" width="12" style="10" bestFit="1" customWidth="1"/>
    <col min="6663" max="6663" width="18.33203125" style="10" customWidth="1"/>
    <col min="6664" max="6666" width="9.109375" style="10"/>
    <col min="6667" max="6667" width="12" style="10" customWidth="1"/>
    <col min="6668" max="6912" width="9.109375" style="10"/>
    <col min="6913" max="6914" width="12.33203125" style="10" customWidth="1"/>
    <col min="6915" max="6915" width="12.44140625" style="10" customWidth="1"/>
    <col min="6916" max="6916" width="13.33203125" style="10" customWidth="1"/>
    <col min="6917" max="6917" width="12.33203125" style="10" bestFit="1" customWidth="1"/>
    <col min="6918" max="6918" width="12" style="10" bestFit="1" customWidth="1"/>
    <col min="6919" max="6919" width="18.33203125" style="10" customWidth="1"/>
    <col min="6920" max="6922" width="9.109375" style="10"/>
    <col min="6923" max="6923" width="12" style="10" customWidth="1"/>
    <col min="6924" max="7168" width="9.109375" style="10"/>
    <col min="7169" max="7170" width="12.33203125" style="10" customWidth="1"/>
    <col min="7171" max="7171" width="12.44140625" style="10" customWidth="1"/>
    <col min="7172" max="7172" width="13.33203125" style="10" customWidth="1"/>
    <col min="7173" max="7173" width="12.33203125" style="10" bestFit="1" customWidth="1"/>
    <col min="7174" max="7174" width="12" style="10" bestFit="1" customWidth="1"/>
    <col min="7175" max="7175" width="18.33203125" style="10" customWidth="1"/>
    <col min="7176" max="7178" width="9.109375" style="10"/>
    <col min="7179" max="7179" width="12" style="10" customWidth="1"/>
    <col min="7180" max="7424" width="9.109375" style="10"/>
    <col min="7425" max="7426" width="12.33203125" style="10" customWidth="1"/>
    <col min="7427" max="7427" width="12.44140625" style="10" customWidth="1"/>
    <col min="7428" max="7428" width="13.33203125" style="10" customWidth="1"/>
    <col min="7429" max="7429" width="12.33203125" style="10" bestFit="1" customWidth="1"/>
    <col min="7430" max="7430" width="12" style="10" bestFit="1" customWidth="1"/>
    <col min="7431" max="7431" width="18.33203125" style="10" customWidth="1"/>
    <col min="7432" max="7434" width="9.109375" style="10"/>
    <col min="7435" max="7435" width="12" style="10" customWidth="1"/>
    <col min="7436" max="7680" width="9.109375" style="10"/>
    <col min="7681" max="7682" width="12.33203125" style="10" customWidth="1"/>
    <col min="7683" max="7683" width="12.44140625" style="10" customWidth="1"/>
    <col min="7684" max="7684" width="13.33203125" style="10" customWidth="1"/>
    <col min="7685" max="7685" width="12.33203125" style="10" bestFit="1" customWidth="1"/>
    <col min="7686" max="7686" width="12" style="10" bestFit="1" customWidth="1"/>
    <col min="7687" max="7687" width="18.33203125" style="10" customWidth="1"/>
    <col min="7688" max="7690" width="9.109375" style="10"/>
    <col min="7691" max="7691" width="12" style="10" customWidth="1"/>
    <col min="7692" max="7936" width="9.109375" style="10"/>
    <col min="7937" max="7938" width="12.33203125" style="10" customWidth="1"/>
    <col min="7939" max="7939" width="12.44140625" style="10" customWidth="1"/>
    <col min="7940" max="7940" width="13.33203125" style="10" customWidth="1"/>
    <col min="7941" max="7941" width="12.33203125" style="10" bestFit="1" customWidth="1"/>
    <col min="7942" max="7942" width="12" style="10" bestFit="1" customWidth="1"/>
    <col min="7943" max="7943" width="18.33203125" style="10" customWidth="1"/>
    <col min="7944" max="7946" width="9.109375" style="10"/>
    <col min="7947" max="7947" width="12" style="10" customWidth="1"/>
    <col min="7948" max="8192" width="9.109375" style="10"/>
    <col min="8193" max="8194" width="12.33203125" style="10" customWidth="1"/>
    <col min="8195" max="8195" width="12.44140625" style="10" customWidth="1"/>
    <col min="8196" max="8196" width="13.33203125" style="10" customWidth="1"/>
    <col min="8197" max="8197" width="12.33203125" style="10" bestFit="1" customWidth="1"/>
    <col min="8198" max="8198" width="12" style="10" bestFit="1" customWidth="1"/>
    <col min="8199" max="8199" width="18.33203125" style="10" customWidth="1"/>
    <col min="8200" max="8202" width="9.109375" style="10"/>
    <col min="8203" max="8203" width="12" style="10" customWidth="1"/>
    <col min="8204" max="8448" width="9.109375" style="10"/>
    <col min="8449" max="8450" width="12.33203125" style="10" customWidth="1"/>
    <col min="8451" max="8451" width="12.44140625" style="10" customWidth="1"/>
    <col min="8452" max="8452" width="13.33203125" style="10" customWidth="1"/>
    <col min="8453" max="8453" width="12.33203125" style="10" bestFit="1" customWidth="1"/>
    <col min="8454" max="8454" width="12" style="10" bestFit="1" customWidth="1"/>
    <col min="8455" max="8455" width="18.33203125" style="10" customWidth="1"/>
    <col min="8456" max="8458" width="9.109375" style="10"/>
    <col min="8459" max="8459" width="12" style="10" customWidth="1"/>
    <col min="8460" max="8704" width="9.109375" style="10"/>
    <col min="8705" max="8706" width="12.33203125" style="10" customWidth="1"/>
    <col min="8707" max="8707" width="12.44140625" style="10" customWidth="1"/>
    <col min="8708" max="8708" width="13.33203125" style="10" customWidth="1"/>
    <col min="8709" max="8709" width="12.33203125" style="10" bestFit="1" customWidth="1"/>
    <col min="8710" max="8710" width="12" style="10" bestFit="1" customWidth="1"/>
    <col min="8711" max="8711" width="18.33203125" style="10" customWidth="1"/>
    <col min="8712" max="8714" width="9.109375" style="10"/>
    <col min="8715" max="8715" width="12" style="10" customWidth="1"/>
    <col min="8716" max="8960" width="9.109375" style="10"/>
    <col min="8961" max="8962" width="12.33203125" style="10" customWidth="1"/>
    <col min="8963" max="8963" width="12.44140625" style="10" customWidth="1"/>
    <col min="8964" max="8964" width="13.33203125" style="10" customWidth="1"/>
    <col min="8965" max="8965" width="12.33203125" style="10" bestFit="1" customWidth="1"/>
    <col min="8966" max="8966" width="12" style="10" bestFit="1" customWidth="1"/>
    <col min="8967" max="8967" width="18.33203125" style="10" customWidth="1"/>
    <col min="8968" max="8970" width="9.109375" style="10"/>
    <col min="8971" max="8971" width="12" style="10" customWidth="1"/>
    <col min="8972" max="9216" width="9.109375" style="10"/>
    <col min="9217" max="9218" width="12.33203125" style="10" customWidth="1"/>
    <col min="9219" max="9219" width="12.44140625" style="10" customWidth="1"/>
    <col min="9220" max="9220" width="13.33203125" style="10" customWidth="1"/>
    <col min="9221" max="9221" width="12.33203125" style="10" bestFit="1" customWidth="1"/>
    <col min="9222" max="9222" width="12" style="10" bestFit="1" customWidth="1"/>
    <col min="9223" max="9223" width="18.33203125" style="10" customWidth="1"/>
    <col min="9224" max="9226" width="9.109375" style="10"/>
    <col min="9227" max="9227" width="12" style="10" customWidth="1"/>
    <col min="9228" max="9472" width="9.109375" style="10"/>
    <col min="9473" max="9474" width="12.33203125" style="10" customWidth="1"/>
    <col min="9475" max="9475" width="12.44140625" style="10" customWidth="1"/>
    <col min="9476" max="9476" width="13.33203125" style="10" customWidth="1"/>
    <col min="9477" max="9477" width="12.33203125" style="10" bestFit="1" customWidth="1"/>
    <col min="9478" max="9478" width="12" style="10" bestFit="1" customWidth="1"/>
    <col min="9479" max="9479" width="18.33203125" style="10" customWidth="1"/>
    <col min="9480" max="9482" width="9.109375" style="10"/>
    <col min="9483" max="9483" width="12" style="10" customWidth="1"/>
    <col min="9484" max="9728" width="9.109375" style="10"/>
    <col min="9729" max="9730" width="12.33203125" style="10" customWidth="1"/>
    <col min="9731" max="9731" width="12.44140625" style="10" customWidth="1"/>
    <col min="9732" max="9732" width="13.33203125" style="10" customWidth="1"/>
    <col min="9733" max="9733" width="12.33203125" style="10" bestFit="1" customWidth="1"/>
    <col min="9734" max="9734" width="12" style="10" bestFit="1" customWidth="1"/>
    <col min="9735" max="9735" width="18.33203125" style="10" customWidth="1"/>
    <col min="9736" max="9738" width="9.109375" style="10"/>
    <col min="9739" max="9739" width="12" style="10" customWidth="1"/>
    <col min="9740" max="9984" width="9.109375" style="10"/>
    <col min="9985" max="9986" width="12.33203125" style="10" customWidth="1"/>
    <col min="9987" max="9987" width="12.44140625" style="10" customWidth="1"/>
    <col min="9988" max="9988" width="13.33203125" style="10" customWidth="1"/>
    <col min="9989" max="9989" width="12.33203125" style="10" bestFit="1" customWidth="1"/>
    <col min="9990" max="9990" width="12" style="10" bestFit="1" customWidth="1"/>
    <col min="9991" max="9991" width="18.33203125" style="10" customWidth="1"/>
    <col min="9992" max="9994" width="9.109375" style="10"/>
    <col min="9995" max="9995" width="12" style="10" customWidth="1"/>
    <col min="9996" max="10240" width="9.109375" style="10"/>
    <col min="10241" max="10242" width="12.33203125" style="10" customWidth="1"/>
    <col min="10243" max="10243" width="12.44140625" style="10" customWidth="1"/>
    <col min="10244" max="10244" width="13.33203125" style="10" customWidth="1"/>
    <col min="10245" max="10245" width="12.33203125" style="10" bestFit="1" customWidth="1"/>
    <col min="10246" max="10246" width="12" style="10" bestFit="1" customWidth="1"/>
    <col min="10247" max="10247" width="18.33203125" style="10" customWidth="1"/>
    <col min="10248" max="10250" width="9.109375" style="10"/>
    <col min="10251" max="10251" width="12" style="10" customWidth="1"/>
    <col min="10252" max="10496" width="9.109375" style="10"/>
    <col min="10497" max="10498" width="12.33203125" style="10" customWidth="1"/>
    <col min="10499" max="10499" width="12.44140625" style="10" customWidth="1"/>
    <col min="10500" max="10500" width="13.33203125" style="10" customWidth="1"/>
    <col min="10501" max="10501" width="12.33203125" style="10" bestFit="1" customWidth="1"/>
    <col min="10502" max="10502" width="12" style="10" bestFit="1" customWidth="1"/>
    <col min="10503" max="10503" width="18.33203125" style="10" customWidth="1"/>
    <col min="10504" max="10506" width="9.109375" style="10"/>
    <col min="10507" max="10507" width="12" style="10" customWidth="1"/>
    <col min="10508" max="10752" width="9.109375" style="10"/>
    <col min="10753" max="10754" width="12.33203125" style="10" customWidth="1"/>
    <col min="10755" max="10755" width="12.44140625" style="10" customWidth="1"/>
    <col min="10756" max="10756" width="13.33203125" style="10" customWidth="1"/>
    <col min="10757" max="10757" width="12.33203125" style="10" bestFit="1" customWidth="1"/>
    <col min="10758" max="10758" width="12" style="10" bestFit="1" customWidth="1"/>
    <col min="10759" max="10759" width="18.33203125" style="10" customWidth="1"/>
    <col min="10760" max="10762" width="9.109375" style="10"/>
    <col min="10763" max="10763" width="12" style="10" customWidth="1"/>
    <col min="10764" max="11008" width="9.109375" style="10"/>
    <col min="11009" max="11010" width="12.33203125" style="10" customWidth="1"/>
    <col min="11011" max="11011" width="12.44140625" style="10" customWidth="1"/>
    <col min="11012" max="11012" width="13.33203125" style="10" customWidth="1"/>
    <col min="11013" max="11013" width="12.33203125" style="10" bestFit="1" customWidth="1"/>
    <col min="11014" max="11014" width="12" style="10" bestFit="1" customWidth="1"/>
    <col min="11015" max="11015" width="18.33203125" style="10" customWidth="1"/>
    <col min="11016" max="11018" width="9.109375" style="10"/>
    <col min="11019" max="11019" width="12" style="10" customWidth="1"/>
    <col min="11020" max="11264" width="9.109375" style="10"/>
    <col min="11265" max="11266" width="12.33203125" style="10" customWidth="1"/>
    <col min="11267" max="11267" width="12.44140625" style="10" customWidth="1"/>
    <col min="11268" max="11268" width="13.33203125" style="10" customWidth="1"/>
    <col min="11269" max="11269" width="12.33203125" style="10" bestFit="1" customWidth="1"/>
    <col min="11270" max="11270" width="12" style="10" bestFit="1" customWidth="1"/>
    <col min="11271" max="11271" width="18.33203125" style="10" customWidth="1"/>
    <col min="11272" max="11274" width="9.109375" style="10"/>
    <col min="11275" max="11275" width="12" style="10" customWidth="1"/>
    <col min="11276" max="11520" width="9.109375" style="10"/>
    <col min="11521" max="11522" width="12.33203125" style="10" customWidth="1"/>
    <col min="11523" max="11523" width="12.44140625" style="10" customWidth="1"/>
    <col min="11524" max="11524" width="13.33203125" style="10" customWidth="1"/>
    <col min="11525" max="11525" width="12.33203125" style="10" bestFit="1" customWidth="1"/>
    <col min="11526" max="11526" width="12" style="10" bestFit="1" customWidth="1"/>
    <col min="11527" max="11527" width="18.33203125" style="10" customWidth="1"/>
    <col min="11528" max="11530" width="9.109375" style="10"/>
    <col min="11531" max="11531" width="12" style="10" customWidth="1"/>
    <col min="11532" max="11776" width="9.109375" style="10"/>
    <col min="11777" max="11778" width="12.33203125" style="10" customWidth="1"/>
    <col min="11779" max="11779" width="12.44140625" style="10" customWidth="1"/>
    <col min="11780" max="11780" width="13.33203125" style="10" customWidth="1"/>
    <col min="11781" max="11781" width="12.33203125" style="10" bestFit="1" customWidth="1"/>
    <col min="11782" max="11782" width="12" style="10" bestFit="1" customWidth="1"/>
    <col min="11783" max="11783" width="18.33203125" style="10" customWidth="1"/>
    <col min="11784" max="11786" width="9.109375" style="10"/>
    <col min="11787" max="11787" width="12" style="10" customWidth="1"/>
    <col min="11788" max="12032" width="9.109375" style="10"/>
    <col min="12033" max="12034" width="12.33203125" style="10" customWidth="1"/>
    <col min="12035" max="12035" width="12.44140625" style="10" customWidth="1"/>
    <col min="12036" max="12036" width="13.33203125" style="10" customWidth="1"/>
    <col min="12037" max="12037" width="12.33203125" style="10" bestFit="1" customWidth="1"/>
    <col min="12038" max="12038" width="12" style="10" bestFit="1" customWidth="1"/>
    <col min="12039" max="12039" width="18.33203125" style="10" customWidth="1"/>
    <col min="12040" max="12042" width="9.109375" style="10"/>
    <col min="12043" max="12043" width="12" style="10" customWidth="1"/>
    <col min="12044" max="12288" width="9.109375" style="10"/>
    <col min="12289" max="12290" width="12.33203125" style="10" customWidth="1"/>
    <col min="12291" max="12291" width="12.44140625" style="10" customWidth="1"/>
    <col min="12292" max="12292" width="13.33203125" style="10" customWidth="1"/>
    <col min="12293" max="12293" width="12.33203125" style="10" bestFit="1" customWidth="1"/>
    <col min="12294" max="12294" width="12" style="10" bestFit="1" customWidth="1"/>
    <col min="12295" max="12295" width="18.33203125" style="10" customWidth="1"/>
    <col min="12296" max="12298" width="9.109375" style="10"/>
    <col min="12299" max="12299" width="12" style="10" customWidth="1"/>
    <col min="12300" max="12544" width="9.109375" style="10"/>
    <col min="12545" max="12546" width="12.33203125" style="10" customWidth="1"/>
    <col min="12547" max="12547" width="12.44140625" style="10" customWidth="1"/>
    <col min="12548" max="12548" width="13.33203125" style="10" customWidth="1"/>
    <col min="12549" max="12549" width="12.33203125" style="10" bestFit="1" customWidth="1"/>
    <col min="12550" max="12550" width="12" style="10" bestFit="1" customWidth="1"/>
    <col min="12551" max="12551" width="18.33203125" style="10" customWidth="1"/>
    <col min="12552" max="12554" width="9.109375" style="10"/>
    <col min="12555" max="12555" width="12" style="10" customWidth="1"/>
    <col min="12556" max="12800" width="9.109375" style="10"/>
    <col min="12801" max="12802" width="12.33203125" style="10" customWidth="1"/>
    <col min="12803" max="12803" width="12.44140625" style="10" customWidth="1"/>
    <col min="12804" max="12804" width="13.33203125" style="10" customWidth="1"/>
    <col min="12805" max="12805" width="12.33203125" style="10" bestFit="1" customWidth="1"/>
    <col min="12806" max="12806" width="12" style="10" bestFit="1" customWidth="1"/>
    <col min="12807" max="12807" width="18.33203125" style="10" customWidth="1"/>
    <col min="12808" max="12810" width="9.109375" style="10"/>
    <col min="12811" max="12811" width="12" style="10" customWidth="1"/>
    <col min="12812" max="13056" width="9.109375" style="10"/>
    <col min="13057" max="13058" width="12.33203125" style="10" customWidth="1"/>
    <col min="13059" max="13059" width="12.44140625" style="10" customWidth="1"/>
    <col min="13060" max="13060" width="13.33203125" style="10" customWidth="1"/>
    <col min="13061" max="13061" width="12.33203125" style="10" bestFit="1" customWidth="1"/>
    <col min="13062" max="13062" width="12" style="10" bestFit="1" customWidth="1"/>
    <col min="13063" max="13063" width="18.33203125" style="10" customWidth="1"/>
    <col min="13064" max="13066" width="9.109375" style="10"/>
    <col min="13067" max="13067" width="12" style="10" customWidth="1"/>
    <col min="13068" max="13312" width="9.109375" style="10"/>
    <col min="13313" max="13314" width="12.33203125" style="10" customWidth="1"/>
    <col min="13315" max="13315" width="12.44140625" style="10" customWidth="1"/>
    <col min="13316" max="13316" width="13.33203125" style="10" customWidth="1"/>
    <col min="13317" max="13317" width="12.33203125" style="10" bestFit="1" customWidth="1"/>
    <col min="13318" max="13318" width="12" style="10" bestFit="1" customWidth="1"/>
    <col min="13319" max="13319" width="18.33203125" style="10" customWidth="1"/>
    <col min="13320" max="13322" width="9.109375" style="10"/>
    <col min="13323" max="13323" width="12" style="10" customWidth="1"/>
    <col min="13324" max="13568" width="9.109375" style="10"/>
    <col min="13569" max="13570" width="12.33203125" style="10" customWidth="1"/>
    <col min="13571" max="13571" width="12.44140625" style="10" customWidth="1"/>
    <col min="13572" max="13572" width="13.33203125" style="10" customWidth="1"/>
    <col min="13573" max="13573" width="12.33203125" style="10" bestFit="1" customWidth="1"/>
    <col min="13574" max="13574" width="12" style="10" bestFit="1" customWidth="1"/>
    <col min="13575" max="13575" width="18.33203125" style="10" customWidth="1"/>
    <col min="13576" max="13578" width="9.109375" style="10"/>
    <col min="13579" max="13579" width="12" style="10" customWidth="1"/>
    <col min="13580" max="13824" width="9.109375" style="10"/>
    <col min="13825" max="13826" width="12.33203125" style="10" customWidth="1"/>
    <col min="13827" max="13827" width="12.44140625" style="10" customWidth="1"/>
    <col min="13828" max="13828" width="13.33203125" style="10" customWidth="1"/>
    <col min="13829" max="13829" width="12.33203125" style="10" bestFit="1" customWidth="1"/>
    <col min="13830" max="13830" width="12" style="10" bestFit="1" customWidth="1"/>
    <col min="13831" max="13831" width="18.33203125" style="10" customWidth="1"/>
    <col min="13832" max="13834" width="9.109375" style="10"/>
    <col min="13835" max="13835" width="12" style="10" customWidth="1"/>
    <col min="13836" max="14080" width="9.109375" style="10"/>
    <col min="14081" max="14082" width="12.33203125" style="10" customWidth="1"/>
    <col min="14083" max="14083" width="12.44140625" style="10" customWidth="1"/>
    <col min="14084" max="14084" width="13.33203125" style="10" customWidth="1"/>
    <col min="14085" max="14085" width="12.33203125" style="10" bestFit="1" customWidth="1"/>
    <col min="14086" max="14086" width="12" style="10" bestFit="1" customWidth="1"/>
    <col min="14087" max="14087" width="18.33203125" style="10" customWidth="1"/>
    <col min="14088" max="14090" width="9.109375" style="10"/>
    <col min="14091" max="14091" width="12" style="10" customWidth="1"/>
    <col min="14092" max="14336" width="9.109375" style="10"/>
    <col min="14337" max="14338" width="12.33203125" style="10" customWidth="1"/>
    <col min="14339" max="14339" width="12.44140625" style="10" customWidth="1"/>
    <col min="14340" max="14340" width="13.33203125" style="10" customWidth="1"/>
    <col min="14341" max="14341" width="12.33203125" style="10" bestFit="1" customWidth="1"/>
    <col min="14342" max="14342" width="12" style="10" bestFit="1" customWidth="1"/>
    <col min="14343" max="14343" width="18.33203125" style="10" customWidth="1"/>
    <col min="14344" max="14346" width="9.109375" style="10"/>
    <col min="14347" max="14347" width="12" style="10" customWidth="1"/>
    <col min="14348" max="14592" width="9.109375" style="10"/>
    <col min="14593" max="14594" width="12.33203125" style="10" customWidth="1"/>
    <col min="14595" max="14595" width="12.44140625" style="10" customWidth="1"/>
    <col min="14596" max="14596" width="13.33203125" style="10" customWidth="1"/>
    <col min="14597" max="14597" width="12.33203125" style="10" bestFit="1" customWidth="1"/>
    <col min="14598" max="14598" width="12" style="10" bestFit="1" customWidth="1"/>
    <col min="14599" max="14599" width="18.33203125" style="10" customWidth="1"/>
    <col min="14600" max="14602" width="9.109375" style="10"/>
    <col min="14603" max="14603" width="12" style="10" customWidth="1"/>
    <col min="14604" max="14848" width="9.109375" style="10"/>
    <col min="14849" max="14850" width="12.33203125" style="10" customWidth="1"/>
    <col min="14851" max="14851" width="12.44140625" style="10" customWidth="1"/>
    <col min="14852" max="14852" width="13.33203125" style="10" customWidth="1"/>
    <col min="14853" max="14853" width="12.33203125" style="10" bestFit="1" customWidth="1"/>
    <col min="14854" max="14854" width="12" style="10" bestFit="1" customWidth="1"/>
    <col min="14855" max="14855" width="18.33203125" style="10" customWidth="1"/>
    <col min="14856" max="14858" width="9.109375" style="10"/>
    <col min="14859" max="14859" width="12" style="10" customWidth="1"/>
    <col min="14860" max="15104" width="9.109375" style="10"/>
    <col min="15105" max="15106" width="12.33203125" style="10" customWidth="1"/>
    <col min="15107" max="15107" width="12.44140625" style="10" customWidth="1"/>
    <col min="15108" max="15108" width="13.33203125" style="10" customWidth="1"/>
    <col min="15109" max="15109" width="12.33203125" style="10" bestFit="1" customWidth="1"/>
    <col min="15110" max="15110" width="12" style="10" bestFit="1" customWidth="1"/>
    <col min="15111" max="15111" width="18.33203125" style="10" customWidth="1"/>
    <col min="15112" max="15114" width="9.109375" style="10"/>
    <col min="15115" max="15115" width="12" style="10" customWidth="1"/>
    <col min="15116" max="15360" width="9.109375" style="10"/>
    <col min="15361" max="15362" width="12.33203125" style="10" customWidth="1"/>
    <col min="15363" max="15363" width="12.44140625" style="10" customWidth="1"/>
    <col min="15364" max="15364" width="13.33203125" style="10" customWidth="1"/>
    <col min="15365" max="15365" width="12.33203125" style="10" bestFit="1" customWidth="1"/>
    <col min="15366" max="15366" width="12" style="10" bestFit="1" customWidth="1"/>
    <col min="15367" max="15367" width="18.33203125" style="10" customWidth="1"/>
    <col min="15368" max="15370" width="9.109375" style="10"/>
    <col min="15371" max="15371" width="12" style="10" customWidth="1"/>
    <col min="15372" max="15616" width="9.109375" style="10"/>
    <col min="15617" max="15618" width="12.33203125" style="10" customWidth="1"/>
    <col min="15619" max="15619" width="12.44140625" style="10" customWidth="1"/>
    <col min="15620" max="15620" width="13.33203125" style="10" customWidth="1"/>
    <col min="15621" max="15621" width="12.33203125" style="10" bestFit="1" customWidth="1"/>
    <col min="15622" max="15622" width="12" style="10" bestFit="1" customWidth="1"/>
    <col min="15623" max="15623" width="18.33203125" style="10" customWidth="1"/>
    <col min="15624" max="15626" width="9.109375" style="10"/>
    <col min="15627" max="15627" width="12" style="10" customWidth="1"/>
    <col min="15628" max="15872" width="9.109375" style="10"/>
    <col min="15873" max="15874" width="12.33203125" style="10" customWidth="1"/>
    <col min="15875" max="15875" width="12.44140625" style="10" customWidth="1"/>
    <col min="15876" max="15876" width="13.33203125" style="10" customWidth="1"/>
    <col min="15877" max="15877" width="12.33203125" style="10" bestFit="1" customWidth="1"/>
    <col min="15878" max="15878" width="12" style="10" bestFit="1" customWidth="1"/>
    <col min="15879" max="15879" width="18.33203125" style="10" customWidth="1"/>
    <col min="15880" max="15882" width="9.109375" style="10"/>
    <col min="15883" max="15883" width="12" style="10" customWidth="1"/>
    <col min="15884" max="16128" width="9.109375" style="10"/>
    <col min="16129" max="16130" width="12.33203125" style="10" customWidth="1"/>
    <col min="16131" max="16131" width="12.44140625" style="10" customWidth="1"/>
    <col min="16132" max="16132" width="13.33203125" style="10" customWidth="1"/>
    <col min="16133" max="16133" width="12.33203125" style="10" bestFit="1" customWidth="1"/>
    <col min="16134" max="16134" width="12" style="10" bestFit="1" customWidth="1"/>
    <col min="16135" max="16135" width="18.33203125" style="10" customWidth="1"/>
    <col min="16136" max="16138" width="9.109375" style="10"/>
    <col min="16139" max="16139" width="12" style="10" customWidth="1"/>
    <col min="16140" max="16384" width="9.109375" style="10"/>
  </cols>
  <sheetData>
    <row r="1" spans="1:14" s="13" customFormat="1" ht="22.5" customHeight="1">
      <c r="A1" s="13" t="s">
        <v>260</v>
      </c>
    </row>
    <row r="2" spans="1:14" s="13" customFormat="1" ht="14.25" customHeight="1"/>
    <row r="3" spans="1:14" ht="21">
      <c r="A3" s="213"/>
      <c r="B3" s="214"/>
      <c r="C3" s="215" t="s">
        <v>221</v>
      </c>
      <c r="D3" s="216"/>
    </row>
    <row r="4" spans="1:14" ht="21">
      <c r="A4" s="217" t="s">
        <v>172</v>
      </c>
      <c r="B4" s="218" t="s">
        <v>74</v>
      </c>
      <c r="C4" s="218" t="s">
        <v>80</v>
      </c>
      <c r="D4" s="218" t="s">
        <v>78</v>
      </c>
    </row>
    <row r="5" spans="1:14" ht="24.6">
      <c r="A5" s="217">
        <v>0</v>
      </c>
      <c r="B5" s="82">
        <v>18119</v>
      </c>
      <c r="C5" s="82">
        <v>16765</v>
      </c>
      <c r="D5" s="219">
        <f>B5+C5</f>
        <v>34884</v>
      </c>
      <c r="E5" s="199"/>
      <c r="F5" s="165"/>
      <c r="G5" s="220"/>
      <c r="H5" s="221"/>
      <c r="I5" s="221"/>
      <c r="J5" s="199"/>
      <c r="K5" s="199"/>
      <c r="M5" s="291"/>
      <c r="N5" s="291"/>
    </row>
    <row r="6" spans="1:14" ht="24.6">
      <c r="A6" s="222" t="s">
        <v>173</v>
      </c>
      <c r="B6" s="82">
        <v>82705</v>
      </c>
      <c r="C6" s="82">
        <v>78176</v>
      </c>
      <c r="D6" s="219">
        <f t="shared" ref="D6:D26" si="0">B6+C6</f>
        <v>160881</v>
      </c>
      <c r="E6" s="199"/>
      <c r="F6" s="165"/>
      <c r="G6" s="220"/>
      <c r="H6" s="221"/>
      <c r="I6" s="221"/>
      <c r="J6" s="199"/>
      <c r="K6" s="199"/>
      <c r="M6" s="291"/>
      <c r="N6" s="291"/>
    </row>
    <row r="7" spans="1:14" ht="24.6">
      <c r="A7" s="222" t="s">
        <v>174</v>
      </c>
      <c r="B7" s="82">
        <v>125484</v>
      </c>
      <c r="C7" s="82">
        <v>119613</v>
      </c>
      <c r="D7" s="219">
        <f t="shared" si="0"/>
        <v>245097</v>
      </c>
      <c r="E7" s="199"/>
      <c r="F7" s="165"/>
      <c r="G7" s="220"/>
      <c r="H7" s="221"/>
      <c r="I7" s="221"/>
      <c r="J7" s="199"/>
      <c r="K7" s="199"/>
      <c r="M7" s="291"/>
      <c r="N7" s="291"/>
    </row>
    <row r="8" spans="1:14" ht="24.6">
      <c r="A8" s="223" t="s">
        <v>175</v>
      </c>
      <c r="B8" s="82">
        <v>140913</v>
      </c>
      <c r="C8" s="82">
        <v>135152</v>
      </c>
      <c r="D8" s="219">
        <f t="shared" si="0"/>
        <v>276065</v>
      </c>
      <c r="E8" s="199"/>
      <c r="F8" s="165"/>
      <c r="G8" s="220"/>
      <c r="H8" s="221"/>
      <c r="I8" s="221"/>
      <c r="J8" s="199"/>
      <c r="K8" s="199"/>
      <c r="M8" s="291"/>
      <c r="N8" s="291"/>
    </row>
    <row r="9" spans="1:14" ht="24.6">
      <c r="A9" s="217" t="s">
        <v>176</v>
      </c>
      <c r="B9" s="82">
        <v>151882</v>
      </c>
      <c r="C9" s="82">
        <v>147516</v>
      </c>
      <c r="D9" s="219">
        <f t="shared" si="0"/>
        <v>299398</v>
      </c>
      <c r="E9" s="199"/>
      <c r="F9" s="165"/>
      <c r="G9" s="220"/>
      <c r="H9" s="221"/>
      <c r="I9" s="221"/>
      <c r="J9" s="199"/>
      <c r="K9" s="199"/>
      <c r="M9" s="291"/>
      <c r="N9" s="291"/>
    </row>
    <row r="10" spans="1:14" ht="24.6">
      <c r="A10" s="217" t="s">
        <v>177</v>
      </c>
      <c r="B10" s="82">
        <v>173412</v>
      </c>
      <c r="C10" s="82">
        <v>162609</v>
      </c>
      <c r="D10" s="219">
        <f t="shared" si="0"/>
        <v>336021</v>
      </c>
      <c r="E10" s="199"/>
      <c r="F10" s="165"/>
      <c r="G10" s="220"/>
      <c r="H10" s="221"/>
      <c r="I10" s="221"/>
      <c r="J10" s="199"/>
      <c r="K10" s="199"/>
      <c r="M10" s="291"/>
      <c r="N10" s="291"/>
    </row>
    <row r="11" spans="1:14" ht="24.6">
      <c r="A11" s="217" t="s">
        <v>178</v>
      </c>
      <c r="B11" s="82">
        <v>195545</v>
      </c>
      <c r="C11" s="82">
        <v>196504</v>
      </c>
      <c r="D11" s="219">
        <f t="shared" si="0"/>
        <v>392049</v>
      </c>
      <c r="E11" s="199"/>
      <c r="F11" s="165"/>
      <c r="G11" s="220"/>
      <c r="H11" s="221"/>
      <c r="I11" s="221"/>
      <c r="J11" s="199"/>
      <c r="K11" s="199"/>
      <c r="M11" s="291"/>
      <c r="N11" s="291"/>
    </row>
    <row r="12" spans="1:14" ht="24.6">
      <c r="A12" s="217" t="s">
        <v>179</v>
      </c>
      <c r="B12" s="82">
        <v>184161</v>
      </c>
      <c r="C12" s="82">
        <v>194495</v>
      </c>
      <c r="D12" s="219">
        <f t="shared" si="0"/>
        <v>378656</v>
      </c>
      <c r="E12" s="199"/>
      <c r="F12" s="165"/>
      <c r="G12" s="220"/>
      <c r="H12" s="221"/>
      <c r="I12" s="221"/>
      <c r="J12" s="199"/>
      <c r="K12" s="199"/>
      <c r="M12" s="291"/>
      <c r="N12" s="291"/>
    </row>
    <row r="13" spans="1:14" ht="24.6">
      <c r="A13" s="217" t="s">
        <v>180</v>
      </c>
      <c r="B13" s="82">
        <v>187259</v>
      </c>
      <c r="C13" s="82">
        <v>210123</v>
      </c>
      <c r="D13" s="219">
        <f t="shared" si="0"/>
        <v>397382</v>
      </c>
      <c r="E13" s="199"/>
      <c r="F13" s="165"/>
      <c r="G13" s="220"/>
      <c r="H13" s="221"/>
      <c r="I13" s="221"/>
      <c r="J13" s="199"/>
      <c r="K13" s="199"/>
      <c r="M13" s="291"/>
      <c r="N13" s="291"/>
    </row>
    <row r="14" spans="1:14" ht="24.6">
      <c r="A14" s="217" t="s">
        <v>181</v>
      </c>
      <c r="B14" s="82">
        <v>206924</v>
      </c>
      <c r="C14" s="82">
        <v>239251</v>
      </c>
      <c r="D14" s="219">
        <f t="shared" si="0"/>
        <v>446175</v>
      </c>
      <c r="E14" s="199"/>
      <c r="F14" s="165"/>
      <c r="G14" s="220"/>
      <c r="H14" s="221"/>
      <c r="I14" s="221"/>
      <c r="J14" s="199"/>
      <c r="K14" s="199"/>
      <c r="M14" s="291"/>
      <c r="N14" s="291"/>
    </row>
    <row r="15" spans="1:14" ht="24.6">
      <c r="A15" s="217" t="s">
        <v>182</v>
      </c>
      <c r="B15" s="82">
        <v>196988</v>
      </c>
      <c r="C15" s="82">
        <v>233307</v>
      </c>
      <c r="D15" s="219">
        <f t="shared" si="0"/>
        <v>430295</v>
      </c>
      <c r="E15" s="199"/>
      <c r="F15" s="165"/>
      <c r="G15" s="220"/>
      <c r="H15" s="221"/>
      <c r="I15" s="221"/>
      <c r="J15" s="199"/>
      <c r="K15" s="199"/>
      <c r="M15" s="291"/>
      <c r="N15" s="291"/>
    </row>
    <row r="16" spans="1:14" ht="24.6">
      <c r="A16" s="217" t="s">
        <v>183</v>
      </c>
      <c r="B16" s="82">
        <v>195674</v>
      </c>
      <c r="C16" s="82">
        <v>236278</v>
      </c>
      <c r="D16" s="219">
        <f t="shared" si="0"/>
        <v>431952</v>
      </c>
      <c r="E16" s="199"/>
      <c r="F16" s="165"/>
      <c r="G16" s="220"/>
      <c r="H16" s="221"/>
      <c r="I16" s="221"/>
      <c r="J16" s="199"/>
      <c r="K16" s="199"/>
      <c r="M16" s="291"/>
      <c r="N16" s="291"/>
    </row>
    <row r="17" spans="1:14" ht="24.6">
      <c r="A17" s="217" t="s">
        <v>184</v>
      </c>
      <c r="B17" s="82">
        <v>183473</v>
      </c>
      <c r="C17" s="82">
        <v>227304</v>
      </c>
      <c r="D17" s="219">
        <f t="shared" si="0"/>
        <v>410777</v>
      </c>
      <c r="E17" s="199"/>
      <c r="F17" s="165"/>
      <c r="G17" s="220"/>
      <c r="H17" s="221"/>
      <c r="I17" s="221"/>
      <c r="J17" s="199"/>
      <c r="K17" s="199"/>
      <c r="M17" s="291"/>
      <c r="N17" s="291"/>
    </row>
    <row r="18" spans="1:14" ht="24.6">
      <c r="A18" s="217" t="s">
        <v>185</v>
      </c>
      <c r="B18" s="82">
        <v>155278</v>
      </c>
      <c r="C18" s="82">
        <v>203490</v>
      </c>
      <c r="D18" s="219">
        <f t="shared" si="0"/>
        <v>358768</v>
      </c>
      <c r="E18" s="199"/>
      <c r="F18" s="165"/>
      <c r="G18" s="220"/>
      <c r="H18" s="221"/>
      <c r="I18" s="221"/>
      <c r="J18" s="199"/>
      <c r="K18" s="199"/>
      <c r="M18" s="291"/>
      <c r="N18" s="291"/>
    </row>
    <row r="19" spans="1:14" ht="24.6">
      <c r="A19" s="217" t="s">
        <v>186</v>
      </c>
      <c r="B19" s="82">
        <v>121271</v>
      </c>
      <c r="C19" s="82">
        <v>166350</v>
      </c>
      <c r="D19" s="219">
        <f t="shared" si="0"/>
        <v>287621</v>
      </c>
      <c r="E19" s="199"/>
      <c r="F19" s="165"/>
      <c r="G19" s="220"/>
      <c r="H19" s="221"/>
      <c r="I19" s="221"/>
      <c r="J19" s="199"/>
      <c r="K19" s="199"/>
      <c r="M19" s="291"/>
      <c r="N19" s="291"/>
    </row>
    <row r="20" spans="1:14" ht="24.6">
      <c r="A20" s="217" t="s">
        <v>187</v>
      </c>
      <c r="B20" s="82">
        <v>88572</v>
      </c>
      <c r="C20" s="82">
        <v>126842</v>
      </c>
      <c r="D20" s="219">
        <f t="shared" si="0"/>
        <v>215414</v>
      </c>
      <c r="E20" s="199"/>
      <c r="F20" s="165"/>
      <c r="G20" s="220"/>
      <c r="H20" s="221"/>
      <c r="I20" s="221"/>
      <c r="J20" s="199"/>
      <c r="K20" s="199"/>
      <c r="M20" s="291"/>
      <c r="N20" s="291"/>
    </row>
    <row r="21" spans="1:14" ht="24.6">
      <c r="A21" s="224" t="s">
        <v>188</v>
      </c>
      <c r="B21" s="82">
        <v>52425</v>
      </c>
      <c r="C21" s="82">
        <v>78949</v>
      </c>
      <c r="D21" s="219">
        <f t="shared" si="0"/>
        <v>131374</v>
      </c>
      <c r="E21" s="199"/>
      <c r="F21" s="165"/>
      <c r="G21" s="220"/>
      <c r="H21" s="221"/>
      <c r="I21" s="221"/>
      <c r="J21" s="199"/>
      <c r="K21" s="199"/>
      <c r="M21" s="291"/>
      <c r="N21" s="291"/>
    </row>
    <row r="22" spans="1:14" ht="24.6">
      <c r="A22" s="224" t="s">
        <v>189</v>
      </c>
      <c r="B22" s="82">
        <v>34617</v>
      </c>
      <c r="C22" s="82">
        <v>55905</v>
      </c>
      <c r="D22" s="219">
        <f t="shared" si="0"/>
        <v>90522</v>
      </c>
      <c r="E22" s="199"/>
      <c r="F22" s="165"/>
      <c r="G22" s="220"/>
      <c r="H22" s="221"/>
      <c r="I22" s="221"/>
      <c r="J22" s="199"/>
      <c r="K22" s="199"/>
      <c r="M22" s="291"/>
      <c r="N22" s="291"/>
    </row>
    <row r="23" spans="1:14" ht="24.6">
      <c r="A23" s="224" t="s">
        <v>190</v>
      </c>
      <c r="B23" s="82">
        <v>19619</v>
      </c>
      <c r="C23" s="82">
        <v>34042</v>
      </c>
      <c r="D23" s="219">
        <f t="shared" si="0"/>
        <v>53661</v>
      </c>
      <c r="E23" s="199"/>
      <c r="F23" s="165"/>
      <c r="G23" s="220"/>
      <c r="H23" s="221"/>
      <c r="I23" s="221"/>
      <c r="J23" s="199"/>
      <c r="K23" s="199"/>
      <c r="M23" s="291"/>
      <c r="N23" s="291"/>
    </row>
    <row r="24" spans="1:14" ht="24.6">
      <c r="A24" s="224" t="s">
        <v>191</v>
      </c>
      <c r="B24" s="82">
        <v>7919</v>
      </c>
      <c r="C24" s="82">
        <v>14922</v>
      </c>
      <c r="D24" s="219">
        <f t="shared" si="0"/>
        <v>22841</v>
      </c>
      <c r="E24" s="199"/>
      <c r="F24" s="165"/>
      <c r="G24" s="220"/>
      <c r="H24" s="221"/>
      <c r="I24" s="221"/>
      <c r="J24" s="199"/>
      <c r="K24" s="199"/>
      <c r="M24" s="291"/>
      <c r="N24" s="291"/>
    </row>
    <row r="25" spans="1:14" ht="24.6">
      <c r="A25" s="224" t="s">
        <v>192</v>
      </c>
      <c r="B25" s="82">
        <v>2909</v>
      </c>
      <c r="C25" s="82">
        <v>4700</v>
      </c>
      <c r="D25" s="219">
        <f t="shared" si="0"/>
        <v>7609</v>
      </c>
      <c r="E25" s="199"/>
      <c r="F25" s="165"/>
      <c r="G25" s="220"/>
      <c r="H25" s="221"/>
      <c r="I25" s="221"/>
      <c r="J25" s="199"/>
      <c r="K25" s="199"/>
      <c r="M25" s="291"/>
      <c r="N25" s="291"/>
    </row>
    <row r="26" spans="1:14" ht="24.6">
      <c r="A26" s="224" t="s">
        <v>193</v>
      </c>
      <c r="B26" s="82">
        <v>1962</v>
      </c>
      <c r="C26" s="82">
        <v>2099</v>
      </c>
      <c r="D26" s="219">
        <f t="shared" si="0"/>
        <v>4061</v>
      </c>
      <c r="E26" s="199"/>
      <c r="F26" s="165"/>
      <c r="G26" s="220"/>
      <c r="H26" s="221"/>
      <c r="I26" s="221"/>
      <c r="J26" s="199"/>
      <c r="K26" s="199"/>
      <c r="M26" s="291"/>
      <c r="N26" s="291"/>
    </row>
    <row r="27" spans="1:14" ht="21">
      <c r="A27" s="224" t="s">
        <v>194</v>
      </c>
      <c r="B27" s="82">
        <f>SUM(B5:B26)</f>
        <v>2527111</v>
      </c>
      <c r="C27" s="82">
        <f>SUM(C5:C26)</f>
        <v>2884392</v>
      </c>
      <c r="D27" s="219">
        <f>SUM(D5:D26)</f>
        <v>5411503</v>
      </c>
      <c r="E27" s="199"/>
      <c r="F27" s="199"/>
      <c r="J27" s="199"/>
    </row>
    <row r="28" spans="1:14">
      <c r="I28" s="10" t="s">
        <v>153</v>
      </c>
    </row>
    <row r="29" spans="1:14" ht="21">
      <c r="A29" s="38" t="s">
        <v>261</v>
      </c>
    </row>
    <row r="30" spans="1:14" ht="21">
      <c r="A30" s="38" t="s">
        <v>217</v>
      </c>
    </row>
  </sheetData>
  <pageMargins left="0.71" right="0.5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4"/>
  <sheetViews>
    <sheetView view="pageBreakPreview" zoomScale="80" zoomScaleNormal="80" zoomScaleSheetLayoutView="80" workbookViewId="0">
      <selection activeCell="G1" sqref="G1"/>
    </sheetView>
  </sheetViews>
  <sheetFormatPr defaultRowHeight="24.6"/>
  <cols>
    <col min="1" max="1" width="9.109375" style="37"/>
    <col min="2" max="2" width="16.44140625" style="37" customWidth="1"/>
    <col min="3" max="5" width="15.6640625" style="37" customWidth="1"/>
    <col min="6" max="6" width="12.6640625" style="37" bestFit="1" customWidth="1"/>
    <col min="7" max="8" width="14.44140625" style="37" bestFit="1" customWidth="1"/>
    <col min="9" max="9" width="15.6640625" style="37" bestFit="1" customWidth="1"/>
    <col min="10" max="10" width="14.44140625" style="37" bestFit="1" customWidth="1"/>
    <col min="11" max="11" width="15.33203125" style="37" bestFit="1" customWidth="1"/>
    <col min="12" max="12" width="15.6640625" style="37" bestFit="1" customWidth="1"/>
    <col min="13" max="13" width="9.109375" style="37"/>
    <col min="14" max="15" width="13" style="37" bestFit="1" customWidth="1"/>
    <col min="16" max="16" width="13.109375" style="37" bestFit="1" customWidth="1"/>
    <col min="17" max="257" width="9.109375" style="37"/>
    <col min="258" max="258" width="16.44140625" style="37" customWidth="1"/>
    <col min="259" max="261" width="15.6640625" style="37" customWidth="1"/>
    <col min="262" max="262" width="12.6640625" style="37" bestFit="1" customWidth="1"/>
    <col min="263" max="264" width="14.44140625" style="37" bestFit="1" customWidth="1"/>
    <col min="265" max="265" width="15.6640625" style="37" bestFit="1" customWidth="1"/>
    <col min="266" max="266" width="14.44140625" style="37" bestFit="1" customWidth="1"/>
    <col min="267" max="267" width="15.33203125" style="37" bestFit="1" customWidth="1"/>
    <col min="268" max="268" width="15.6640625" style="37" bestFit="1" customWidth="1"/>
    <col min="269" max="269" width="9.109375" style="37"/>
    <col min="270" max="271" width="13" style="37" bestFit="1" customWidth="1"/>
    <col min="272" max="272" width="13.109375" style="37" bestFit="1" customWidth="1"/>
    <col min="273" max="513" width="9.109375" style="37"/>
    <col min="514" max="514" width="16.44140625" style="37" customWidth="1"/>
    <col min="515" max="517" width="15.6640625" style="37" customWidth="1"/>
    <col min="518" max="518" width="12.6640625" style="37" bestFit="1" customWidth="1"/>
    <col min="519" max="520" width="14.44140625" style="37" bestFit="1" customWidth="1"/>
    <col min="521" max="521" width="15.6640625" style="37" bestFit="1" customWidth="1"/>
    <col min="522" max="522" width="14.44140625" style="37" bestFit="1" customWidth="1"/>
    <col min="523" max="523" width="15.33203125" style="37" bestFit="1" customWidth="1"/>
    <col min="524" max="524" width="15.6640625" style="37" bestFit="1" customWidth="1"/>
    <col min="525" max="525" width="9.109375" style="37"/>
    <col min="526" max="527" width="13" style="37" bestFit="1" customWidth="1"/>
    <col min="528" max="528" width="13.109375" style="37" bestFit="1" customWidth="1"/>
    <col min="529" max="769" width="9.109375" style="37"/>
    <col min="770" max="770" width="16.44140625" style="37" customWidth="1"/>
    <col min="771" max="773" width="15.6640625" style="37" customWidth="1"/>
    <col min="774" max="774" width="12.6640625" style="37" bestFit="1" customWidth="1"/>
    <col min="775" max="776" width="14.44140625" style="37" bestFit="1" customWidth="1"/>
    <col min="777" max="777" width="15.6640625" style="37" bestFit="1" customWidth="1"/>
    <col min="778" max="778" width="14.44140625" style="37" bestFit="1" customWidth="1"/>
    <col min="779" max="779" width="15.33203125" style="37" bestFit="1" customWidth="1"/>
    <col min="780" max="780" width="15.6640625" style="37" bestFit="1" customWidth="1"/>
    <col min="781" max="781" width="9.109375" style="37"/>
    <col min="782" max="783" width="13" style="37" bestFit="1" customWidth="1"/>
    <col min="784" max="784" width="13.109375" style="37" bestFit="1" customWidth="1"/>
    <col min="785" max="1025" width="9.109375" style="37"/>
    <col min="1026" max="1026" width="16.44140625" style="37" customWidth="1"/>
    <col min="1027" max="1029" width="15.6640625" style="37" customWidth="1"/>
    <col min="1030" max="1030" width="12.6640625" style="37" bestFit="1" customWidth="1"/>
    <col min="1031" max="1032" width="14.44140625" style="37" bestFit="1" customWidth="1"/>
    <col min="1033" max="1033" width="15.6640625" style="37" bestFit="1" customWidth="1"/>
    <col min="1034" max="1034" width="14.44140625" style="37" bestFit="1" customWidth="1"/>
    <col min="1035" max="1035" width="15.33203125" style="37" bestFit="1" customWidth="1"/>
    <col min="1036" max="1036" width="15.6640625" style="37" bestFit="1" customWidth="1"/>
    <col min="1037" max="1037" width="9.109375" style="37"/>
    <col min="1038" max="1039" width="13" style="37" bestFit="1" customWidth="1"/>
    <col min="1040" max="1040" width="13.109375" style="37" bestFit="1" customWidth="1"/>
    <col min="1041" max="1281" width="9.109375" style="37"/>
    <col min="1282" max="1282" width="16.44140625" style="37" customWidth="1"/>
    <col min="1283" max="1285" width="15.6640625" style="37" customWidth="1"/>
    <col min="1286" max="1286" width="12.6640625" style="37" bestFit="1" customWidth="1"/>
    <col min="1287" max="1288" width="14.44140625" style="37" bestFit="1" customWidth="1"/>
    <col min="1289" max="1289" width="15.6640625" style="37" bestFit="1" customWidth="1"/>
    <col min="1290" max="1290" width="14.44140625" style="37" bestFit="1" customWidth="1"/>
    <col min="1291" max="1291" width="15.33203125" style="37" bestFit="1" customWidth="1"/>
    <col min="1292" max="1292" width="15.6640625" style="37" bestFit="1" customWidth="1"/>
    <col min="1293" max="1293" width="9.109375" style="37"/>
    <col min="1294" max="1295" width="13" style="37" bestFit="1" customWidth="1"/>
    <col min="1296" max="1296" width="13.109375" style="37" bestFit="1" customWidth="1"/>
    <col min="1297" max="1537" width="9.109375" style="37"/>
    <col min="1538" max="1538" width="16.44140625" style="37" customWidth="1"/>
    <col min="1539" max="1541" width="15.6640625" style="37" customWidth="1"/>
    <col min="1542" max="1542" width="12.6640625" style="37" bestFit="1" customWidth="1"/>
    <col min="1543" max="1544" width="14.44140625" style="37" bestFit="1" customWidth="1"/>
    <col min="1545" max="1545" width="15.6640625" style="37" bestFit="1" customWidth="1"/>
    <col min="1546" max="1546" width="14.44140625" style="37" bestFit="1" customWidth="1"/>
    <col min="1547" max="1547" width="15.33203125" style="37" bestFit="1" customWidth="1"/>
    <col min="1548" max="1548" width="15.6640625" style="37" bestFit="1" customWidth="1"/>
    <col min="1549" max="1549" width="9.109375" style="37"/>
    <col min="1550" max="1551" width="13" style="37" bestFit="1" customWidth="1"/>
    <col min="1552" max="1552" width="13.109375" style="37" bestFit="1" customWidth="1"/>
    <col min="1553" max="1793" width="9.109375" style="37"/>
    <col min="1794" max="1794" width="16.44140625" style="37" customWidth="1"/>
    <col min="1795" max="1797" width="15.6640625" style="37" customWidth="1"/>
    <col min="1798" max="1798" width="12.6640625" style="37" bestFit="1" customWidth="1"/>
    <col min="1799" max="1800" width="14.44140625" style="37" bestFit="1" customWidth="1"/>
    <col min="1801" max="1801" width="15.6640625" style="37" bestFit="1" customWidth="1"/>
    <col min="1802" max="1802" width="14.44140625" style="37" bestFit="1" customWidth="1"/>
    <col min="1803" max="1803" width="15.33203125" style="37" bestFit="1" customWidth="1"/>
    <col min="1804" max="1804" width="15.6640625" style="37" bestFit="1" customWidth="1"/>
    <col min="1805" max="1805" width="9.109375" style="37"/>
    <col min="1806" max="1807" width="13" style="37" bestFit="1" customWidth="1"/>
    <col min="1808" max="1808" width="13.109375" style="37" bestFit="1" customWidth="1"/>
    <col min="1809" max="2049" width="9.109375" style="37"/>
    <col min="2050" max="2050" width="16.44140625" style="37" customWidth="1"/>
    <col min="2051" max="2053" width="15.6640625" style="37" customWidth="1"/>
    <col min="2054" max="2054" width="12.6640625" style="37" bestFit="1" customWidth="1"/>
    <col min="2055" max="2056" width="14.44140625" style="37" bestFit="1" customWidth="1"/>
    <col min="2057" max="2057" width="15.6640625" style="37" bestFit="1" customWidth="1"/>
    <col min="2058" max="2058" width="14.44140625" style="37" bestFit="1" customWidth="1"/>
    <col min="2059" max="2059" width="15.33203125" style="37" bestFit="1" customWidth="1"/>
    <col min="2060" max="2060" width="15.6640625" style="37" bestFit="1" customWidth="1"/>
    <col min="2061" max="2061" width="9.109375" style="37"/>
    <col min="2062" max="2063" width="13" style="37" bestFit="1" customWidth="1"/>
    <col min="2064" max="2064" width="13.109375" style="37" bestFit="1" customWidth="1"/>
    <col min="2065" max="2305" width="9.109375" style="37"/>
    <col min="2306" max="2306" width="16.44140625" style="37" customWidth="1"/>
    <col min="2307" max="2309" width="15.6640625" style="37" customWidth="1"/>
    <col min="2310" max="2310" width="12.6640625" style="37" bestFit="1" customWidth="1"/>
    <col min="2311" max="2312" width="14.44140625" style="37" bestFit="1" customWidth="1"/>
    <col min="2313" max="2313" width="15.6640625" style="37" bestFit="1" customWidth="1"/>
    <col min="2314" max="2314" width="14.44140625" style="37" bestFit="1" customWidth="1"/>
    <col min="2315" max="2315" width="15.33203125" style="37" bestFit="1" customWidth="1"/>
    <col min="2316" max="2316" width="15.6640625" style="37" bestFit="1" customWidth="1"/>
    <col min="2317" max="2317" width="9.109375" style="37"/>
    <col min="2318" max="2319" width="13" style="37" bestFit="1" customWidth="1"/>
    <col min="2320" max="2320" width="13.109375" style="37" bestFit="1" customWidth="1"/>
    <col min="2321" max="2561" width="9.109375" style="37"/>
    <col min="2562" max="2562" width="16.44140625" style="37" customWidth="1"/>
    <col min="2563" max="2565" width="15.6640625" style="37" customWidth="1"/>
    <col min="2566" max="2566" width="12.6640625" style="37" bestFit="1" customWidth="1"/>
    <col min="2567" max="2568" width="14.44140625" style="37" bestFit="1" customWidth="1"/>
    <col min="2569" max="2569" width="15.6640625" style="37" bestFit="1" customWidth="1"/>
    <col min="2570" max="2570" width="14.44140625" style="37" bestFit="1" customWidth="1"/>
    <col min="2571" max="2571" width="15.33203125" style="37" bestFit="1" customWidth="1"/>
    <col min="2572" max="2572" width="15.6640625" style="37" bestFit="1" customWidth="1"/>
    <col min="2573" max="2573" width="9.109375" style="37"/>
    <col min="2574" max="2575" width="13" style="37" bestFit="1" customWidth="1"/>
    <col min="2576" max="2576" width="13.109375" style="37" bestFit="1" customWidth="1"/>
    <col min="2577" max="2817" width="9.109375" style="37"/>
    <col min="2818" max="2818" width="16.44140625" style="37" customWidth="1"/>
    <col min="2819" max="2821" width="15.6640625" style="37" customWidth="1"/>
    <col min="2822" max="2822" width="12.6640625" style="37" bestFit="1" customWidth="1"/>
    <col min="2823" max="2824" width="14.44140625" style="37" bestFit="1" customWidth="1"/>
    <col min="2825" max="2825" width="15.6640625" style="37" bestFit="1" customWidth="1"/>
    <col min="2826" max="2826" width="14.44140625" style="37" bestFit="1" customWidth="1"/>
    <col min="2827" max="2827" width="15.33203125" style="37" bestFit="1" customWidth="1"/>
    <col min="2828" max="2828" width="15.6640625" style="37" bestFit="1" customWidth="1"/>
    <col min="2829" max="2829" width="9.109375" style="37"/>
    <col min="2830" max="2831" width="13" style="37" bestFit="1" customWidth="1"/>
    <col min="2832" max="2832" width="13.109375" style="37" bestFit="1" customWidth="1"/>
    <col min="2833" max="3073" width="9.109375" style="37"/>
    <col min="3074" max="3074" width="16.44140625" style="37" customWidth="1"/>
    <col min="3075" max="3077" width="15.6640625" style="37" customWidth="1"/>
    <col min="3078" max="3078" width="12.6640625" style="37" bestFit="1" customWidth="1"/>
    <col min="3079" max="3080" width="14.44140625" style="37" bestFit="1" customWidth="1"/>
    <col min="3081" max="3081" width="15.6640625" style="37" bestFit="1" customWidth="1"/>
    <col min="3082" max="3082" width="14.44140625" style="37" bestFit="1" customWidth="1"/>
    <col min="3083" max="3083" width="15.33203125" style="37" bestFit="1" customWidth="1"/>
    <col min="3084" max="3084" width="15.6640625" style="37" bestFit="1" customWidth="1"/>
    <col min="3085" max="3085" width="9.109375" style="37"/>
    <col min="3086" max="3087" width="13" style="37" bestFit="1" customWidth="1"/>
    <col min="3088" max="3088" width="13.109375" style="37" bestFit="1" customWidth="1"/>
    <col min="3089" max="3329" width="9.109375" style="37"/>
    <col min="3330" max="3330" width="16.44140625" style="37" customWidth="1"/>
    <col min="3331" max="3333" width="15.6640625" style="37" customWidth="1"/>
    <col min="3334" max="3334" width="12.6640625" style="37" bestFit="1" customWidth="1"/>
    <col min="3335" max="3336" width="14.44140625" style="37" bestFit="1" customWidth="1"/>
    <col min="3337" max="3337" width="15.6640625" style="37" bestFit="1" customWidth="1"/>
    <col min="3338" max="3338" width="14.44140625" style="37" bestFit="1" customWidth="1"/>
    <col min="3339" max="3339" width="15.33203125" style="37" bestFit="1" customWidth="1"/>
    <col min="3340" max="3340" width="15.6640625" style="37" bestFit="1" customWidth="1"/>
    <col min="3341" max="3341" width="9.109375" style="37"/>
    <col min="3342" max="3343" width="13" style="37" bestFit="1" customWidth="1"/>
    <col min="3344" max="3344" width="13.109375" style="37" bestFit="1" customWidth="1"/>
    <col min="3345" max="3585" width="9.109375" style="37"/>
    <col min="3586" max="3586" width="16.44140625" style="37" customWidth="1"/>
    <col min="3587" max="3589" width="15.6640625" style="37" customWidth="1"/>
    <col min="3590" max="3590" width="12.6640625" style="37" bestFit="1" customWidth="1"/>
    <col min="3591" max="3592" width="14.44140625" style="37" bestFit="1" customWidth="1"/>
    <col min="3593" max="3593" width="15.6640625" style="37" bestFit="1" customWidth="1"/>
    <col min="3594" max="3594" width="14.44140625" style="37" bestFit="1" customWidth="1"/>
    <col min="3595" max="3595" width="15.33203125" style="37" bestFit="1" customWidth="1"/>
    <col min="3596" max="3596" width="15.6640625" style="37" bestFit="1" customWidth="1"/>
    <col min="3597" max="3597" width="9.109375" style="37"/>
    <col min="3598" max="3599" width="13" style="37" bestFit="1" customWidth="1"/>
    <col min="3600" max="3600" width="13.109375" style="37" bestFit="1" customWidth="1"/>
    <col min="3601" max="3841" width="9.109375" style="37"/>
    <col min="3842" max="3842" width="16.44140625" style="37" customWidth="1"/>
    <col min="3843" max="3845" width="15.6640625" style="37" customWidth="1"/>
    <col min="3846" max="3846" width="12.6640625" style="37" bestFit="1" customWidth="1"/>
    <col min="3847" max="3848" width="14.44140625" style="37" bestFit="1" customWidth="1"/>
    <col min="3849" max="3849" width="15.6640625" style="37" bestFit="1" customWidth="1"/>
    <col min="3850" max="3850" width="14.44140625" style="37" bestFit="1" customWidth="1"/>
    <col min="3851" max="3851" width="15.33203125" style="37" bestFit="1" customWidth="1"/>
    <col min="3852" max="3852" width="15.6640625" style="37" bestFit="1" customWidth="1"/>
    <col min="3853" max="3853" width="9.109375" style="37"/>
    <col min="3854" max="3855" width="13" style="37" bestFit="1" customWidth="1"/>
    <col min="3856" max="3856" width="13.109375" style="37" bestFit="1" customWidth="1"/>
    <col min="3857" max="4097" width="9.109375" style="37"/>
    <col min="4098" max="4098" width="16.44140625" style="37" customWidth="1"/>
    <col min="4099" max="4101" width="15.6640625" style="37" customWidth="1"/>
    <col min="4102" max="4102" width="12.6640625" style="37" bestFit="1" customWidth="1"/>
    <col min="4103" max="4104" width="14.44140625" style="37" bestFit="1" customWidth="1"/>
    <col min="4105" max="4105" width="15.6640625" style="37" bestFit="1" customWidth="1"/>
    <col min="4106" max="4106" width="14.44140625" style="37" bestFit="1" customWidth="1"/>
    <col min="4107" max="4107" width="15.33203125" style="37" bestFit="1" customWidth="1"/>
    <col min="4108" max="4108" width="15.6640625" style="37" bestFit="1" customWidth="1"/>
    <col min="4109" max="4109" width="9.109375" style="37"/>
    <col min="4110" max="4111" width="13" style="37" bestFit="1" customWidth="1"/>
    <col min="4112" max="4112" width="13.109375" style="37" bestFit="1" customWidth="1"/>
    <col min="4113" max="4353" width="9.109375" style="37"/>
    <col min="4354" max="4354" width="16.44140625" style="37" customWidth="1"/>
    <col min="4355" max="4357" width="15.6640625" style="37" customWidth="1"/>
    <col min="4358" max="4358" width="12.6640625" style="37" bestFit="1" customWidth="1"/>
    <col min="4359" max="4360" width="14.44140625" style="37" bestFit="1" customWidth="1"/>
    <col min="4361" max="4361" width="15.6640625" style="37" bestFit="1" customWidth="1"/>
    <col min="4362" max="4362" width="14.44140625" style="37" bestFit="1" customWidth="1"/>
    <col min="4363" max="4363" width="15.33203125" style="37" bestFit="1" customWidth="1"/>
    <col min="4364" max="4364" width="15.6640625" style="37" bestFit="1" customWidth="1"/>
    <col min="4365" max="4365" width="9.109375" style="37"/>
    <col min="4366" max="4367" width="13" style="37" bestFit="1" customWidth="1"/>
    <col min="4368" max="4368" width="13.109375" style="37" bestFit="1" customWidth="1"/>
    <col min="4369" max="4609" width="9.109375" style="37"/>
    <col min="4610" max="4610" width="16.44140625" style="37" customWidth="1"/>
    <col min="4611" max="4613" width="15.6640625" style="37" customWidth="1"/>
    <col min="4614" max="4614" width="12.6640625" style="37" bestFit="1" customWidth="1"/>
    <col min="4615" max="4616" width="14.44140625" style="37" bestFit="1" customWidth="1"/>
    <col min="4617" max="4617" width="15.6640625" style="37" bestFit="1" customWidth="1"/>
    <col min="4618" max="4618" width="14.44140625" style="37" bestFit="1" customWidth="1"/>
    <col min="4619" max="4619" width="15.33203125" style="37" bestFit="1" customWidth="1"/>
    <col min="4620" max="4620" width="15.6640625" style="37" bestFit="1" customWidth="1"/>
    <col min="4621" max="4621" width="9.109375" style="37"/>
    <col min="4622" max="4623" width="13" style="37" bestFit="1" customWidth="1"/>
    <col min="4624" max="4624" width="13.109375" style="37" bestFit="1" customWidth="1"/>
    <col min="4625" max="4865" width="9.109375" style="37"/>
    <col min="4866" max="4866" width="16.44140625" style="37" customWidth="1"/>
    <col min="4867" max="4869" width="15.6640625" style="37" customWidth="1"/>
    <col min="4870" max="4870" width="12.6640625" style="37" bestFit="1" customWidth="1"/>
    <col min="4871" max="4872" width="14.44140625" style="37" bestFit="1" customWidth="1"/>
    <col min="4873" max="4873" width="15.6640625" style="37" bestFit="1" customWidth="1"/>
    <col min="4874" max="4874" width="14.44140625" style="37" bestFit="1" customWidth="1"/>
    <col min="4875" max="4875" width="15.33203125" style="37" bestFit="1" customWidth="1"/>
    <col min="4876" max="4876" width="15.6640625" style="37" bestFit="1" customWidth="1"/>
    <col min="4877" max="4877" width="9.109375" style="37"/>
    <col min="4878" max="4879" width="13" style="37" bestFit="1" customWidth="1"/>
    <col min="4880" max="4880" width="13.109375" style="37" bestFit="1" customWidth="1"/>
    <col min="4881" max="5121" width="9.109375" style="37"/>
    <col min="5122" max="5122" width="16.44140625" style="37" customWidth="1"/>
    <col min="5123" max="5125" width="15.6640625" style="37" customWidth="1"/>
    <col min="5126" max="5126" width="12.6640625" style="37" bestFit="1" customWidth="1"/>
    <col min="5127" max="5128" width="14.44140625" style="37" bestFit="1" customWidth="1"/>
    <col min="5129" max="5129" width="15.6640625" style="37" bestFit="1" customWidth="1"/>
    <col min="5130" max="5130" width="14.44140625" style="37" bestFit="1" customWidth="1"/>
    <col min="5131" max="5131" width="15.33203125" style="37" bestFit="1" customWidth="1"/>
    <col min="5132" max="5132" width="15.6640625" style="37" bestFit="1" customWidth="1"/>
    <col min="5133" max="5133" width="9.109375" style="37"/>
    <col min="5134" max="5135" width="13" style="37" bestFit="1" customWidth="1"/>
    <col min="5136" max="5136" width="13.109375" style="37" bestFit="1" customWidth="1"/>
    <col min="5137" max="5377" width="9.109375" style="37"/>
    <col min="5378" max="5378" width="16.44140625" style="37" customWidth="1"/>
    <col min="5379" max="5381" width="15.6640625" style="37" customWidth="1"/>
    <col min="5382" max="5382" width="12.6640625" style="37" bestFit="1" customWidth="1"/>
    <col min="5383" max="5384" width="14.44140625" style="37" bestFit="1" customWidth="1"/>
    <col min="5385" max="5385" width="15.6640625" style="37" bestFit="1" customWidth="1"/>
    <col min="5386" max="5386" width="14.44140625" style="37" bestFit="1" customWidth="1"/>
    <col min="5387" max="5387" width="15.33203125" style="37" bestFit="1" customWidth="1"/>
    <col min="5388" max="5388" width="15.6640625" style="37" bestFit="1" customWidth="1"/>
    <col min="5389" max="5389" width="9.109375" style="37"/>
    <col min="5390" max="5391" width="13" style="37" bestFit="1" customWidth="1"/>
    <col min="5392" max="5392" width="13.109375" style="37" bestFit="1" customWidth="1"/>
    <col min="5393" max="5633" width="9.109375" style="37"/>
    <col min="5634" max="5634" width="16.44140625" style="37" customWidth="1"/>
    <col min="5635" max="5637" width="15.6640625" style="37" customWidth="1"/>
    <col min="5638" max="5638" width="12.6640625" style="37" bestFit="1" customWidth="1"/>
    <col min="5639" max="5640" width="14.44140625" style="37" bestFit="1" customWidth="1"/>
    <col min="5641" max="5641" width="15.6640625" style="37" bestFit="1" customWidth="1"/>
    <col min="5642" max="5642" width="14.44140625" style="37" bestFit="1" customWidth="1"/>
    <col min="5643" max="5643" width="15.33203125" style="37" bestFit="1" customWidth="1"/>
    <col min="5644" max="5644" width="15.6640625" style="37" bestFit="1" customWidth="1"/>
    <col min="5645" max="5645" width="9.109375" style="37"/>
    <col min="5646" max="5647" width="13" style="37" bestFit="1" customWidth="1"/>
    <col min="5648" max="5648" width="13.109375" style="37" bestFit="1" customWidth="1"/>
    <col min="5649" max="5889" width="9.109375" style="37"/>
    <col min="5890" max="5890" width="16.44140625" style="37" customWidth="1"/>
    <col min="5891" max="5893" width="15.6640625" style="37" customWidth="1"/>
    <col min="5894" max="5894" width="12.6640625" style="37" bestFit="1" customWidth="1"/>
    <col min="5895" max="5896" width="14.44140625" style="37" bestFit="1" customWidth="1"/>
    <col min="5897" max="5897" width="15.6640625" style="37" bestFit="1" customWidth="1"/>
    <col min="5898" max="5898" width="14.44140625" style="37" bestFit="1" customWidth="1"/>
    <col min="5899" max="5899" width="15.33203125" style="37" bestFit="1" customWidth="1"/>
    <col min="5900" max="5900" width="15.6640625" style="37" bestFit="1" customWidth="1"/>
    <col min="5901" max="5901" width="9.109375" style="37"/>
    <col min="5902" max="5903" width="13" style="37" bestFit="1" customWidth="1"/>
    <col min="5904" max="5904" width="13.109375" style="37" bestFit="1" customWidth="1"/>
    <col min="5905" max="6145" width="9.109375" style="37"/>
    <col min="6146" max="6146" width="16.44140625" style="37" customWidth="1"/>
    <col min="6147" max="6149" width="15.6640625" style="37" customWidth="1"/>
    <col min="6150" max="6150" width="12.6640625" style="37" bestFit="1" customWidth="1"/>
    <col min="6151" max="6152" width="14.44140625" style="37" bestFit="1" customWidth="1"/>
    <col min="6153" max="6153" width="15.6640625" style="37" bestFit="1" customWidth="1"/>
    <col min="6154" max="6154" width="14.44140625" style="37" bestFit="1" customWidth="1"/>
    <col min="6155" max="6155" width="15.33203125" style="37" bestFit="1" customWidth="1"/>
    <col min="6156" max="6156" width="15.6640625" style="37" bestFit="1" customWidth="1"/>
    <col min="6157" max="6157" width="9.109375" style="37"/>
    <col min="6158" max="6159" width="13" style="37" bestFit="1" customWidth="1"/>
    <col min="6160" max="6160" width="13.109375" style="37" bestFit="1" customWidth="1"/>
    <col min="6161" max="6401" width="9.109375" style="37"/>
    <col min="6402" max="6402" width="16.44140625" style="37" customWidth="1"/>
    <col min="6403" max="6405" width="15.6640625" style="37" customWidth="1"/>
    <col min="6406" max="6406" width="12.6640625" style="37" bestFit="1" customWidth="1"/>
    <col min="6407" max="6408" width="14.44140625" style="37" bestFit="1" customWidth="1"/>
    <col min="6409" max="6409" width="15.6640625" style="37" bestFit="1" customWidth="1"/>
    <col min="6410" max="6410" width="14.44140625" style="37" bestFit="1" customWidth="1"/>
    <col min="6411" max="6411" width="15.33203125" style="37" bestFit="1" customWidth="1"/>
    <col min="6412" max="6412" width="15.6640625" style="37" bestFit="1" customWidth="1"/>
    <col min="6413" max="6413" width="9.109375" style="37"/>
    <col min="6414" max="6415" width="13" style="37" bestFit="1" customWidth="1"/>
    <col min="6416" max="6416" width="13.109375" style="37" bestFit="1" customWidth="1"/>
    <col min="6417" max="6657" width="9.109375" style="37"/>
    <col min="6658" max="6658" width="16.44140625" style="37" customWidth="1"/>
    <col min="6659" max="6661" width="15.6640625" style="37" customWidth="1"/>
    <col min="6662" max="6662" width="12.6640625" style="37" bestFit="1" customWidth="1"/>
    <col min="6663" max="6664" width="14.44140625" style="37" bestFit="1" customWidth="1"/>
    <col min="6665" max="6665" width="15.6640625" style="37" bestFit="1" customWidth="1"/>
    <col min="6666" max="6666" width="14.44140625" style="37" bestFit="1" customWidth="1"/>
    <col min="6667" max="6667" width="15.33203125" style="37" bestFit="1" customWidth="1"/>
    <col min="6668" max="6668" width="15.6640625" style="37" bestFit="1" customWidth="1"/>
    <col min="6669" max="6669" width="9.109375" style="37"/>
    <col min="6670" max="6671" width="13" style="37" bestFit="1" customWidth="1"/>
    <col min="6672" max="6672" width="13.109375" style="37" bestFit="1" customWidth="1"/>
    <col min="6673" max="6913" width="9.109375" style="37"/>
    <col min="6914" max="6914" width="16.44140625" style="37" customWidth="1"/>
    <col min="6915" max="6917" width="15.6640625" style="37" customWidth="1"/>
    <col min="6918" max="6918" width="12.6640625" style="37" bestFit="1" customWidth="1"/>
    <col min="6919" max="6920" width="14.44140625" style="37" bestFit="1" customWidth="1"/>
    <col min="6921" max="6921" width="15.6640625" style="37" bestFit="1" customWidth="1"/>
    <col min="6922" max="6922" width="14.44140625" style="37" bestFit="1" customWidth="1"/>
    <col min="6923" max="6923" width="15.33203125" style="37" bestFit="1" customWidth="1"/>
    <col min="6924" max="6924" width="15.6640625" style="37" bestFit="1" customWidth="1"/>
    <col min="6925" max="6925" width="9.109375" style="37"/>
    <col min="6926" max="6927" width="13" style="37" bestFit="1" customWidth="1"/>
    <col min="6928" max="6928" width="13.109375" style="37" bestFit="1" customWidth="1"/>
    <col min="6929" max="7169" width="9.109375" style="37"/>
    <col min="7170" max="7170" width="16.44140625" style="37" customWidth="1"/>
    <col min="7171" max="7173" width="15.6640625" style="37" customWidth="1"/>
    <col min="7174" max="7174" width="12.6640625" style="37" bestFit="1" customWidth="1"/>
    <col min="7175" max="7176" width="14.44140625" style="37" bestFit="1" customWidth="1"/>
    <col min="7177" max="7177" width="15.6640625" style="37" bestFit="1" customWidth="1"/>
    <col min="7178" max="7178" width="14.44140625" style="37" bestFit="1" customWidth="1"/>
    <col min="7179" max="7179" width="15.33203125" style="37" bestFit="1" customWidth="1"/>
    <col min="7180" max="7180" width="15.6640625" style="37" bestFit="1" customWidth="1"/>
    <col min="7181" max="7181" width="9.109375" style="37"/>
    <col min="7182" max="7183" width="13" style="37" bestFit="1" customWidth="1"/>
    <col min="7184" max="7184" width="13.109375" style="37" bestFit="1" customWidth="1"/>
    <col min="7185" max="7425" width="9.109375" style="37"/>
    <col min="7426" max="7426" width="16.44140625" style="37" customWidth="1"/>
    <col min="7427" max="7429" width="15.6640625" style="37" customWidth="1"/>
    <col min="7430" max="7430" width="12.6640625" style="37" bestFit="1" customWidth="1"/>
    <col min="7431" max="7432" width="14.44140625" style="37" bestFit="1" customWidth="1"/>
    <col min="7433" max="7433" width="15.6640625" style="37" bestFit="1" customWidth="1"/>
    <col min="7434" max="7434" width="14.44140625" style="37" bestFit="1" customWidth="1"/>
    <col min="7435" max="7435" width="15.33203125" style="37" bestFit="1" customWidth="1"/>
    <col min="7436" max="7436" width="15.6640625" style="37" bestFit="1" customWidth="1"/>
    <col min="7437" max="7437" width="9.109375" style="37"/>
    <col min="7438" max="7439" width="13" style="37" bestFit="1" customWidth="1"/>
    <col min="7440" max="7440" width="13.109375" style="37" bestFit="1" customWidth="1"/>
    <col min="7441" max="7681" width="9.109375" style="37"/>
    <col min="7682" max="7682" width="16.44140625" style="37" customWidth="1"/>
    <col min="7683" max="7685" width="15.6640625" style="37" customWidth="1"/>
    <col min="7686" max="7686" width="12.6640625" style="37" bestFit="1" customWidth="1"/>
    <col min="7687" max="7688" width="14.44140625" style="37" bestFit="1" customWidth="1"/>
    <col min="7689" max="7689" width="15.6640625" style="37" bestFit="1" customWidth="1"/>
    <col min="7690" max="7690" width="14.44140625" style="37" bestFit="1" customWidth="1"/>
    <col min="7691" max="7691" width="15.33203125" style="37" bestFit="1" customWidth="1"/>
    <col min="7692" max="7692" width="15.6640625" style="37" bestFit="1" customWidth="1"/>
    <col min="7693" max="7693" width="9.109375" style="37"/>
    <col min="7694" max="7695" width="13" style="37" bestFit="1" customWidth="1"/>
    <col min="7696" max="7696" width="13.109375" style="37" bestFit="1" customWidth="1"/>
    <col min="7697" max="7937" width="9.109375" style="37"/>
    <col min="7938" max="7938" width="16.44140625" style="37" customWidth="1"/>
    <col min="7939" max="7941" width="15.6640625" style="37" customWidth="1"/>
    <col min="7942" max="7942" width="12.6640625" style="37" bestFit="1" customWidth="1"/>
    <col min="7943" max="7944" width="14.44140625" style="37" bestFit="1" customWidth="1"/>
    <col min="7945" max="7945" width="15.6640625" style="37" bestFit="1" customWidth="1"/>
    <col min="7946" max="7946" width="14.44140625" style="37" bestFit="1" customWidth="1"/>
    <col min="7947" max="7947" width="15.33203125" style="37" bestFit="1" customWidth="1"/>
    <col min="7948" max="7948" width="15.6640625" style="37" bestFit="1" customWidth="1"/>
    <col min="7949" max="7949" width="9.109375" style="37"/>
    <col min="7950" max="7951" width="13" style="37" bestFit="1" customWidth="1"/>
    <col min="7952" max="7952" width="13.109375" style="37" bestFit="1" customWidth="1"/>
    <col min="7953" max="8193" width="9.109375" style="37"/>
    <col min="8194" max="8194" width="16.44140625" style="37" customWidth="1"/>
    <col min="8195" max="8197" width="15.6640625" style="37" customWidth="1"/>
    <col min="8198" max="8198" width="12.6640625" style="37" bestFit="1" customWidth="1"/>
    <col min="8199" max="8200" width="14.44140625" style="37" bestFit="1" customWidth="1"/>
    <col min="8201" max="8201" width="15.6640625" style="37" bestFit="1" customWidth="1"/>
    <col min="8202" max="8202" width="14.44140625" style="37" bestFit="1" customWidth="1"/>
    <col min="8203" max="8203" width="15.33203125" style="37" bestFit="1" customWidth="1"/>
    <col min="8204" max="8204" width="15.6640625" style="37" bestFit="1" customWidth="1"/>
    <col min="8205" max="8205" width="9.109375" style="37"/>
    <col min="8206" max="8207" width="13" style="37" bestFit="1" customWidth="1"/>
    <col min="8208" max="8208" width="13.109375" style="37" bestFit="1" customWidth="1"/>
    <col min="8209" max="8449" width="9.109375" style="37"/>
    <col min="8450" max="8450" width="16.44140625" style="37" customWidth="1"/>
    <col min="8451" max="8453" width="15.6640625" style="37" customWidth="1"/>
    <col min="8454" max="8454" width="12.6640625" style="37" bestFit="1" customWidth="1"/>
    <col min="8455" max="8456" width="14.44140625" style="37" bestFit="1" customWidth="1"/>
    <col min="8457" max="8457" width="15.6640625" style="37" bestFit="1" customWidth="1"/>
    <col min="8458" max="8458" width="14.44140625" style="37" bestFit="1" customWidth="1"/>
    <col min="8459" max="8459" width="15.33203125" style="37" bestFit="1" customWidth="1"/>
    <col min="8460" max="8460" width="15.6640625" style="37" bestFit="1" customWidth="1"/>
    <col min="8461" max="8461" width="9.109375" style="37"/>
    <col min="8462" max="8463" width="13" style="37" bestFit="1" customWidth="1"/>
    <col min="8464" max="8464" width="13.109375" style="37" bestFit="1" customWidth="1"/>
    <col min="8465" max="8705" width="9.109375" style="37"/>
    <col min="8706" max="8706" width="16.44140625" style="37" customWidth="1"/>
    <col min="8707" max="8709" width="15.6640625" style="37" customWidth="1"/>
    <col min="8710" max="8710" width="12.6640625" style="37" bestFit="1" customWidth="1"/>
    <col min="8711" max="8712" width="14.44140625" style="37" bestFit="1" customWidth="1"/>
    <col min="8713" max="8713" width="15.6640625" style="37" bestFit="1" customWidth="1"/>
    <col min="8714" max="8714" width="14.44140625" style="37" bestFit="1" customWidth="1"/>
    <col min="8715" max="8715" width="15.33203125" style="37" bestFit="1" customWidth="1"/>
    <col min="8716" max="8716" width="15.6640625" style="37" bestFit="1" customWidth="1"/>
    <col min="8717" max="8717" width="9.109375" style="37"/>
    <col min="8718" max="8719" width="13" style="37" bestFit="1" customWidth="1"/>
    <col min="8720" max="8720" width="13.109375" style="37" bestFit="1" customWidth="1"/>
    <col min="8721" max="8961" width="9.109375" style="37"/>
    <col min="8962" max="8962" width="16.44140625" style="37" customWidth="1"/>
    <col min="8963" max="8965" width="15.6640625" style="37" customWidth="1"/>
    <col min="8966" max="8966" width="12.6640625" style="37" bestFit="1" customWidth="1"/>
    <col min="8967" max="8968" width="14.44140625" style="37" bestFit="1" customWidth="1"/>
    <col min="8969" max="8969" width="15.6640625" style="37" bestFit="1" customWidth="1"/>
    <col min="8970" max="8970" width="14.44140625" style="37" bestFit="1" customWidth="1"/>
    <col min="8971" max="8971" width="15.33203125" style="37" bestFit="1" customWidth="1"/>
    <col min="8972" max="8972" width="15.6640625" style="37" bestFit="1" customWidth="1"/>
    <col min="8973" max="8973" width="9.109375" style="37"/>
    <col min="8974" max="8975" width="13" style="37" bestFit="1" customWidth="1"/>
    <col min="8976" max="8976" width="13.109375" style="37" bestFit="1" customWidth="1"/>
    <col min="8977" max="9217" width="9.109375" style="37"/>
    <col min="9218" max="9218" width="16.44140625" style="37" customWidth="1"/>
    <col min="9219" max="9221" width="15.6640625" style="37" customWidth="1"/>
    <col min="9222" max="9222" width="12.6640625" style="37" bestFit="1" customWidth="1"/>
    <col min="9223" max="9224" width="14.44140625" style="37" bestFit="1" customWidth="1"/>
    <col min="9225" max="9225" width="15.6640625" style="37" bestFit="1" customWidth="1"/>
    <col min="9226" max="9226" width="14.44140625" style="37" bestFit="1" customWidth="1"/>
    <col min="9227" max="9227" width="15.33203125" style="37" bestFit="1" customWidth="1"/>
    <col min="9228" max="9228" width="15.6640625" style="37" bestFit="1" customWidth="1"/>
    <col min="9229" max="9229" width="9.109375" style="37"/>
    <col min="9230" max="9231" width="13" style="37" bestFit="1" customWidth="1"/>
    <col min="9232" max="9232" width="13.109375" style="37" bestFit="1" customWidth="1"/>
    <col min="9233" max="9473" width="9.109375" style="37"/>
    <col min="9474" max="9474" width="16.44140625" style="37" customWidth="1"/>
    <col min="9475" max="9477" width="15.6640625" style="37" customWidth="1"/>
    <col min="9478" max="9478" width="12.6640625" style="37" bestFit="1" customWidth="1"/>
    <col min="9479" max="9480" width="14.44140625" style="37" bestFit="1" customWidth="1"/>
    <col min="9481" max="9481" width="15.6640625" style="37" bestFit="1" customWidth="1"/>
    <col min="9482" max="9482" width="14.44140625" style="37" bestFit="1" customWidth="1"/>
    <col min="9483" max="9483" width="15.33203125" style="37" bestFit="1" customWidth="1"/>
    <col min="9484" max="9484" width="15.6640625" style="37" bestFit="1" customWidth="1"/>
    <col min="9485" max="9485" width="9.109375" style="37"/>
    <col min="9486" max="9487" width="13" style="37" bestFit="1" customWidth="1"/>
    <col min="9488" max="9488" width="13.109375" style="37" bestFit="1" customWidth="1"/>
    <col min="9489" max="9729" width="9.109375" style="37"/>
    <col min="9730" max="9730" width="16.44140625" style="37" customWidth="1"/>
    <col min="9731" max="9733" width="15.6640625" style="37" customWidth="1"/>
    <col min="9734" max="9734" width="12.6640625" style="37" bestFit="1" customWidth="1"/>
    <col min="9735" max="9736" width="14.44140625" style="37" bestFit="1" customWidth="1"/>
    <col min="9737" max="9737" width="15.6640625" style="37" bestFit="1" customWidth="1"/>
    <col min="9738" max="9738" width="14.44140625" style="37" bestFit="1" customWidth="1"/>
    <col min="9739" max="9739" width="15.33203125" style="37" bestFit="1" customWidth="1"/>
    <col min="9740" max="9740" width="15.6640625" style="37" bestFit="1" customWidth="1"/>
    <col min="9741" max="9741" width="9.109375" style="37"/>
    <col min="9742" max="9743" width="13" style="37" bestFit="1" customWidth="1"/>
    <col min="9744" max="9744" width="13.109375" style="37" bestFit="1" customWidth="1"/>
    <col min="9745" max="9985" width="9.109375" style="37"/>
    <col min="9986" max="9986" width="16.44140625" style="37" customWidth="1"/>
    <col min="9987" max="9989" width="15.6640625" style="37" customWidth="1"/>
    <col min="9990" max="9990" width="12.6640625" style="37" bestFit="1" customWidth="1"/>
    <col min="9991" max="9992" width="14.44140625" style="37" bestFit="1" customWidth="1"/>
    <col min="9993" max="9993" width="15.6640625" style="37" bestFit="1" customWidth="1"/>
    <col min="9994" max="9994" width="14.44140625" style="37" bestFit="1" customWidth="1"/>
    <col min="9995" max="9995" width="15.33203125" style="37" bestFit="1" customWidth="1"/>
    <col min="9996" max="9996" width="15.6640625" style="37" bestFit="1" customWidth="1"/>
    <col min="9997" max="9997" width="9.109375" style="37"/>
    <col min="9998" max="9999" width="13" style="37" bestFit="1" customWidth="1"/>
    <col min="10000" max="10000" width="13.109375" style="37" bestFit="1" customWidth="1"/>
    <col min="10001" max="10241" width="9.109375" style="37"/>
    <col min="10242" max="10242" width="16.44140625" style="37" customWidth="1"/>
    <col min="10243" max="10245" width="15.6640625" style="37" customWidth="1"/>
    <col min="10246" max="10246" width="12.6640625" style="37" bestFit="1" customWidth="1"/>
    <col min="10247" max="10248" width="14.44140625" style="37" bestFit="1" customWidth="1"/>
    <col min="10249" max="10249" width="15.6640625" style="37" bestFit="1" customWidth="1"/>
    <col min="10250" max="10250" width="14.44140625" style="37" bestFit="1" customWidth="1"/>
    <col min="10251" max="10251" width="15.33203125" style="37" bestFit="1" customWidth="1"/>
    <col min="10252" max="10252" width="15.6640625" style="37" bestFit="1" customWidth="1"/>
    <col min="10253" max="10253" width="9.109375" style="37"/>
    <col min="10254" max="10255" width="13" style="37" bestFit="1" customWidth="1"/>
    <col min="10256" max="10256" width="13.109375" style="37" bestFit="1" customWidth="1"/>
    <col min="10257" max="10497" width="9.109375" style="37"/>
    <col min="10498" max="10498" width="16.44140625" style="37" customWidth="1"/>
    <col min="10499" max="10501" width="15.6640625" style="37" customWidth="1"/>
    <col min="10502" max="10502" width="12.6640625" style="37" bestFit="1" customWidth="1"/>
    <col min="10503" max="10504" width="14.44140625" style="37" bestFit="1" customWidth="1"/>
    <col min="10505" max="10505" width="15.6640625" style="37" bestFit="1" customWidth="1"/>
    <col min="10506" max="10506" width="14.44140625" style="37" bestFit="1" customWidth="1"/>
    <col min="10507" max="10507" width="15.33203125" style="37" bestFit="1" customWidth="1"/>
    <col min="10508" max="10508" width="15.6640625" style="37" bestFit="1" customWidth="1"/>
    <col min="10509" max="10509" width="9.109375" style="37"/>
    <col min="10510" max="10511" width="13" style="37" bestFit="1" customWidth="1"/>
    <col min="10512" max="10512" width="13.109375" style="37" bestFit="1" customWidth="1"/>
    <col min="10513" max="10753" width="9.109375" style="37"/>
    <col min="10754" max="10754" width="16.44140625" style="37" customWidth="1"/>
    <col min="10755" max="10757" width="15.6640625" style="37" customWidth="1"/>
    <col min="10758" max="10758" width="12.6640625" style="37" bestFit="1" customWidth="1"/>
    <col min="10759" max="10760" width="14.44140625" style="37" bestFit="1" customWidth="1"/>
    <col min="10761" max="10761" width="15.6640625" style="37" bestFit="1" customWidth="1"/>
    <col min="10762" max="10762" width="14.44140625" style="37" bestFit="1" customWidth="1"/>
    <col min="10763" max="10763" width="15.33203125" style="37" bestFit="1" customWidth="1"/>
    <col min="10764" max="10764" width="15.6640625" style="37" bestFit="1" customWidth="1"/>
    <col min="10765" max="10765" width="9.109375" style="37"/>
    <col min="10766" max="10767" width="13" style="37" bestFit="1" customWidth="1"/>
    <col min="10768" max="10768" width="13.109375" style="37" bestFit="1" customWidth="1"/>
    <col min="10769" max="11009" width="9.109375" style="37"/>
    <col min="11010" max="11010" width="16.44140625" style="37" customWidth="1"/>
    <col min="11011" max="11013" width="15.6640625" style="37" customWidth="1"/>
    <col min="11014" max="11014" width="12.6640625" style="37" bestFit="1" customWidth="1"/>
    <col min="11015" max="11016" width="14.44140625" style="37" bestFit="1" customWidth="1"/>
    <col min="11017" max="11017" width="15.6640625" style="37" bestFit="1" customWidth="1"/>
    <col min="11018" max="11018" width="14.44140625" style="37" bestFit="1" customWidth="1"/>
    <col min="11019" max="11019" width="15.33203125" style="37" bestFit="1" customWidth="1"/>
    <col min="11020" max="11020" width="15.6640625" style="37" bestFit="1" customWidth="1"/>
    <col min="11021" max="11021" width="9.109375" style="37"/>
    <col min="11022" max="11023" width="13" style="37" bestFit="1" customWidth="1"/>
    <col min="11024" max="11024" width="13.109375" style="37" bestFit="1" customWidth="1"/>
    <col min="11025" max="11265" width="9.109375" style="37"/>
    <col min="11266" max="11266" width="16.44140625" style="37" customWidth="1"/>
    <col min="11267" max="11269" width="15.6640625" style="37" customWidth="1"/>
    <col min="11270" max="11270" width="12.6640625" style="37" bestFit="1" customWidth="1"/>
    <col min="11271" max="11272" width="14.44140625" style="37" bestFit="1" customWidth="1"/>
    <col min="11273" max="11273" width="15.6640625" style="37" bestFit="1" customWidth="1"/>
    <col min="11274" max="11274" width="14.44140625" style="37" bestFit="1" customWidth="1"/>
    <col min="11275" max="11275" width="15.33203125" style="37" bestFit="1" customWidth="1"/>
    <col min="11276" max="11276" width="15.6640625" style="37" bestFit="1" customWidth="1"/>
    <col min="11277" max="11277" width="9.109375" style="37"/>
    <col min="11278" max="11279" width="13" style="37" bestFit="1" customWidth="1"/>
    <col min="11280" max="11280" width="13.109375" style="37" bestFit="1" customWidth="1"/>
    <col min="11281" max="11521" width="9.109375" style="37"/>
    <col min="11522" max="11522" width="16.44140625" style="37" customWidth="1"/>
    <col min="11523" max="11525" width="15.6640625" style="37" customWidth="1"/>
    <col min="11526" max="11526" width="12.6640625" style="37" bestFit="1" customWidth="1"/>
    <col min="11527" max="11528" width="14.44140625" style="37" bestFit="1" customWidth="1"/>
    <col min="11529" max="11529" width="15.6640625" style="37" bestFit="1" customWidth="1"/>
    <col min="11530" max="11530" width="14.44140625" style="37" bestFit="1" customWidth="1"/>
    <col min="11531" max="11531" width="15.33203125" style="37" bestFit="1" customWidth="1"/>
    <col min="11532" max="11532" width="15.6640625" style="37" bestFit="1" customWidth="1"/>
    <col min="11533" max="11533" width="9.109375" style="37"/>
    <col min="11534" max="11535" width="13" style="37" bestFit="1" customWidth="1"/>
    <col min="11536" max="11536" width="13.109375" style="37" bestFit="1" customWidth="1"/>
    <col min="11537" max="11777" width="9.109375" style="37"/>
    <col min="11778" max="11778" width="16.44140625" style="37" customWidth="1"/>
    <col min="11779" max="11781" width="15.6640625" style="37" customWidth="1"/>
    <col min="11782" max="11782" width="12.6640625" style="37" bestFit="1" customWidth="1"/>
    <col min="11783" max="11784" width="14.44140625" style="37" bestFit="1" customWidth="1"/>
    <col min="11785" max="11785" width="15.6640625" style="37" bestFit="1" customWidth="1"/>
    <col min="11786" max="11786" width="14.44140625" style="37" bestFit="1" customWidth="1"/>
    <col min="11787" max="11787" width="15.33203125" style="37" bestFit="1" customWidth="1"/>
    <col min="11788" max="11788" width="15.6640625" style="37" bestFit="1" customWidth="1"/>
    <col min="11789" max="11789" width="9.109375" style="37"/>
    <col min="11790" max="11791" width="13" style="37" bestFit="1" customWidth="1"/>
    <col min="11792" max="11792" width="13.109375" style="37" bestFit="1" customWidth="1"/>
    <col min="11793" max="12033" width="9.109375" style="37"/>
    <col min="12034" max="12034" width="16.44140625" style="37" customWidth="1"/>
    <col min="12035" max="12037" width="15.6640625" style="37" customWidth="1"/>
    <col min="12038" max="12038" width="12.6640625" style="37" bestFit="1" customWidth="1"/>
    <col min="12039" max="12040" width="14.44140625" style="37" bestFit="1" customWidth="1"/>
    <col min="12041" max="12041" width="15.6640625" style="37" bestFit="1" customWidth="1"/>
    <col min="12042" max="12042" width="14.44140625" style="37" bestFit="1" customWidth="1"/>
    <col min="12043" max="12043" width="15.33203125" style="37" bestFit="1" customWidth="1"/>
    <col min="12044" max="12044" width="15.6640625" style="37" bestFit="1" customWidth="1"/>
    <col min="12045" max="12045" width="9.109375" style="37"/>
    <col min="12046" max="12047" width="13" style="37" bestFit="1" customWidth="1"/>
    <col min="12048" max="12048" width="13.109375" style="37" bestFit="1" customWidth="1"/>
    <col min="12049" max="12289" width="9.109375" style="37"/>
    <col min="12290" max="12290" width="16.44140625" style="37" customWidth="1"/>
    <col min="12291" max="12293" width="15.6640625" style="37" customWidth="1"/>
    <col min="12294" max="12294" width="12.6640625" style="37" bestFit="1" customWidth="1"/>
    <col min="12295" max="12296" width="14.44140625" style="37" bestFit="1" customWidth="1"/>
    <col min="12297" max="12297" width="15.6640625" style="37" bestFit="1" customWidth="1"/>
    <col min="12298" max="12298" width="14.44140625" style="37" bestFit="1" customWidth="1"/>
    <col min="12299" max="12299" width="15.33203125" style="37" bestFit="1" customWidth="1"/>
    <col min="12300" max="12300" width="15.6640625" style="37" bestFit="1" customWidth="1"/>
    <col min="12301" max="12301" width="9.109375" style="37"/>
    <col min="12302" max="12303" width="13" style="37" bestFit="1" customWidth="1"/>
    <col min="12304" max="12304" width="13.109375" style="37" bestFit="1" customWidth="1"/>
    <col min="12305" max="12545" width="9.109375" style="37"/>
    <col min="12546" max="12546" width="16.44140625" style="37" customWidth="1"/>
    <col min="12547" max="12549" width="15.6640625" style="37" customWidth="1"/>
    <col min="12550" max="12550" width="12.6640625" style="37" bestFit="1" customWidth="1"/>
    <col min="12551" max="12552" width="14.44140625" style="37" bestFit="1" customWidth="1"/>
    <col min="12553" max="12553" width="15.6640625" style="37" bestFit="1" customWidth="1"/>
    <col min="12554" max="12554" width="14.44140625" style="37" bestFit="1" customWidth="1"/>
    <col min="12555" max="12555" width="15.33203125" style="37" bestFit="1" customWidth="1"/>
    <col min="12556" max="12556" width="15.6640625" style="37" bestFit="1" customWidth="1"/>
    <col min="12557" max="12557" width="9.109375" style="37"/>
    <col min="12558" max="12559" width="13" style="37" bestFit="1" customWidth="1"/>
    <col min="12560" max="12560" width="13.109375" style="37" bestFit="1" customWidth="1"/>
    <col min="12561" max="12801" width="9.109375" style="37"/>
    <col min="12802" max="12802" width="16.44140625" style="37" customWidth="1"/>
    <col min="12803" max="12805" width="15.6640625" style="37" customWidth="1"/>
    <col min="12806" max="12806" width="12.6640625" style="37" bestFit="1" customWidth="1"/>
    <col min="12807" max="12808" width="14.44140625" style="37" bestFit="1" customWidth="1"/>
    <col min="12809" max="12809" width="15.6640625" style="37" bestFit="1" customWidth="1"/>
    <col min="12810" max="12810" width="14.44140625" style="37" bestFit="1" customWidth="1"/>
    <col min="12811" max="12811" width="15.33203125" style="37" bestFit="1" customWidth="1"/>
    <col min="12812" max="12812" width="15.6640625" style="37" bestFit="1" customWidth="1"/>
    <col min="12813" max="12813" width="9.109375" style="37"/>
    <col min="12814" max="12815" width="13" style="37" bestFit="1" customWidth="1"/>
    <col min="12816" max="12816" width="13.109375" style="37" bestFit="1" customWidth="1"/>
    <col min="12817" max="13057" width="9.109375" style="37"/>
    <col min="13058" max="13058" width="16.44140625" style="37" customWidth="1"/>
    <col min="13059" max="13061" width="15.6640625" style="37" customWidth="1"/>
    <col min="13062" max="13062" width="12.6640625" style="37" bestFit="1" customWidth="1"/>
    <col min="13063" max="13064" width="14.44140625" style="37" bestFit="1" customWidth="1"/>
    <col min="13065" max="13065" width="15.6640625" style="37" bestFit="1" customWidth="1"/>
    <col min="13066" max="13066" width="14.44140625" style="37" bestFit="1" customWidth="1"/>
    <col min="13067" max="13067" width="15.33203125" style="37" bestFit="1" customWidth="1"/>
    <col min="13068" max="13068" width="15.6640625" style="37" bestFit="1" customWidth="1"/>
    <col min="13069" max="13069" width="9.109375" style="37"/>
    <col min="13070" max="13071" width="13" style="37" bestFit="1" customWidth="1"/>
    <col min="13072" max="13072" width="13.109375" style="37" bestFit="1" customWidth="1"/>
    <col min="13073" max="13313" width="9.109375" style="37"/>
    <col min="13314" max="13314" width="16.44140625" style="37" customWidth="1"/>
    <col min="13315" max="13317" width="15.6640625" style="37" customWidth="1"/>
    <col min="13318" max="13318" width="12.6640625" style="37" bestFit="1" customWidth="1"/>
    <col min="13319" max="13320" width="14.44140625" style="37" bestFit="1" customWidth="1"/>
    <col min="13321" max="13321" width="15.6640625" style="37" bestFit="1" customWidth="1"/>
    <col min="13322" max="13322" width="14.44140625" style="37" bestFit="1" customWidth="1"/>
    <col min="13323" max="13323" width="15.33203125" style="37" bestFit="1" customWidth="1"/>
    <col min="13324" max="13324" width="15.6640625" style="37" bestFit="1" customWidth="1"/>
    <col min="13325" max="13325" width="9.109375" style="37"/>
    <col min="13326" max="13327" width="13" style="37" bestFit="1" customWidth="1"/>
    <col min="13328" max="13328" width="13.109375" style="37" bestFit="1" customWidth="1"/>
    <col min="13329" max="13569" width="9.109375" style="37"/>
    <col min="13570" max="13570" width="16.44140625" style="37" customWidth="1"/>
    <col min="13571" max="13573" width="15.6640625" style="37" customWidth="1"/>
    <col min="13574" max="13574" width="12.6640625" style="37" bestFit="1" customWidth="1"/>
    <col min="13575" max="13576" width="14.44140625" style="37" bestFit="1" customWidth="1"/>
    <col min="13577" max="13577" width="15.6640625" style="37" bestFit="1" customWidth="1"/>
    <col min="13578" max="13578" width="14.44140625" style="37" bestFit="1" customWidth="1"/>
    <col min="13579" max="13579" width="15.33203125" style="37" bestFit="1" customWidth="1"/>
    <col min="13580" max="13580" width="15.6640625" style="37" bestFit="1" customWidth="1"/>
    <col min="13581" max="13581" width="9.109375" style="37"/>
    <col min="13582" max="13583" width="13" style="37" bestFit="1" customWidth="1"/>
    <col min="13584" max="13584" width="13.109375" style="37" bestFit="1" customWidth="1"/>
    <col min="13585" max="13825" width="9.109375" style="37"/>
    <col min="13826" max="13826" width="16.44140625" style="37" customWidth="1"/>
    <col min="13827" max="13829" width="15.6640625" style="37" customWidth="1"/>
    <col min="13830" max="13830" width="12.6640625" style="37" bestFit="1" customWidth="1"/>
    <col min="13831" max="13832" width="14.44140625" style="37" bestFit="1" customWidth="1"/>
    <col min="13833" max="13833" width="15.6640625" style="37" bestFit="1" customWidth="1"/>
    <col min="13834" max="13834" width="14.44140625" style="37" bestFit="1" customWidth="1"/>
    <col min="13835" max="13835" width="15.33203125" style="37" bestFit="1" customWidth="1"/>
    <col min="13836" max="13836" width="15.6640625" style="37" bestFit="1" customWidth="1"/>
    <col min="13837" max="13837" width="9.109375" style="37"/>
    <col min="13838" max="13839" width="13" style="37" bestFit="1" customWidth="1"/>
    <col min="13840" max="13840" width="13.109375" style="37" bestFit="1" customWidth="1"/>
    <col min="13841" max="14081" width="9.109375" style="37"/>
    <col min="14082" max="14082" width="16.44140625" style="37" customWidth="1"/>
    <col min="14083" max="14085" width="15.6640625" style="37" customWidth="1"/>
    <col min="14086" max="14086" width="12.6640625" style="37" bestFit="1" customWidth="1"/>
    <col min="14087" max="14088" width="14.44140625" style="37" bestFit="1" customWidth="1"/>
    <col min="14089" max="14089" width="15.6640625" style="37" bestFit="1" customWidth="1"/>
    <col min="14090" max="14090" width="14.44140625" style="37" bestFit="1" customWidth="1"/>
    <col min="14091" max="14091" width="15.33203125" style="37" bestFit="1" customWidth="1"/>
    <col min="14092" max="14092" width="15.6640625" style="37" bestFit="1" customWidth="1"/>
    <col min="14093" max="14093" width="9.109375" style="37"/>
    <col min="14094" max="14095" width="13" style="37" bestFit="1" customWidth="1"/>
    <col min="14096" max="14096" width="13.109375" style="37" bestFit="1" customWidth="1"/>
    <col min="14097" max="14337" width="9.109375" style="37"/>
    <col min="14338" max="14338" width="16.44140625" style="37" customWidth="1"/>
    <col min="14339" max="14341" width="15.6640625" style="37" customWidth="1"/>
    <col min="14342" max="14342" width="12.6640625" style="37" bestFit="1" customWidth="1"/>
    <col min="14343" max="14344" width="14.44140625" style="37" bestFit="1" customWidth="1"/>
    <col min="14345" max="14345" width="15.6640625" style="37" bestFit="1" customWidth="1"/>
    <col min="14346" max="14346" width="14.44140625" style="37" bestFit="1" customWidth="1"/>
    <col min="14347" max="14347" width="15.33203125" style="37" bestFit="1" customWidth="1"/>
    <col min="14348" max="14348" width="15.6640625" style="37" bestFit="1" customWidth="1"/>
    <col min="14349" max="14349" width="9.109375" style="37"/>
    <col min="14350" max="14351" width="13" style="37" bestFit="1" customWidth="1"/>
    <col min="14352" max="14352" width="13.109375" style="37" bestFit="1" customWidth="1"/>
    <col min="14353" max="14593" width="9.109375" style="37"/>
    <col min="14594" max="14594" width="16.44140625" style="37" customWidth="1"/>
    <col min="14595" max="14597" width="15.6640625" style="37" customWidth="1"/>
    <col min="14598" max="14598" width="12.6640625" style="37" bestFit="1" customWidth="1"/>
    <col min="14599" max="14600" width="14.44140625" style="37" bestFit="1" customWidth="1"/>
    <col min="14601" max="14601" width="15.6640625" style="37" bestFit="1" customWidth="1"/>
    <col min="14602" max="14602" width="14.44140625" style="37" bestFit="1" customWidth="1"/>
    <col min="14603" max="14603" width="15.33203125" style="37" bestFit="1" customWidth="1"/>
    <col min="14604" max="14604" width="15.6640625" style="37" bestFit="1" customWidth="1"/>
    <col min="14605" max="14605" width="9.109375" style="37"/>
    <col min="14606" max="14607" width="13" style="37" bestFit="1" customWidth="1"/>
    <col min="14608" max="14608" width="13.109375" style="37" bestFit="1" customWidth="1"/>
    <col min="14609" max="14849" width="9.109375" style="37"/>
    <col min="14850" max="14850" width="16.44140625" style="37" customWidth="1"/>
    <col min="14851" max="14853" width="15.6640625" style="37" customWidth="1"/>
    <col min="14854" max="14854" width="12.6640625" style="37" bestFit="1" customWidth="1"/>
    <col min="14855" max="14856" width="14.44140625" style="37" bestFit="1" customWidth="1"/>
    <col min="14857" max="14857" width="15.6640625" style="37" bestFit="1" customWidth="1"/>
    <col min="14858" max="14858" width="14.44140625" style="37" bestFit="1" customWidth="1"/>
    <col min="14859" max="14859" width="15.33203125" style="37" bestFit="1" customWidth="1"/>
    <col min="14860" max="14860" width="15.6640625" style="37" bestFit="1" customWidth="1"/>
    <col min="14861" max="14861" width="9.109375" style="37"/>
    <col min="14862" max="14863" width="13" style="37" bestFit="1" customWidth="1"/>
    <col min="14864" max="14864" width="13.109375" style="37" bestFit="1" customWidth="1"/>
    <col min="14865" max="15105" width="9.109375" style="37"/>
    <col min="15106" max="15106" width="16.44140625" style="37" customWidth="1"/>
    <col min="15107" max="15109" width="15.6640625" style="37" customWidth="1"/>
    <col min="15110" max="15110" width="12.6640625" style="37" bestFit="1" customWidth="1"/>
    <col min="15111" max="15112" width="14.44140625" style="37" bestFit="1" customWidth="1"/>
    <col min="15113" max="15113" width="15.6640625" style="37" bestFit="1" customWidth="1"/>
    <col min="15114" max="15114" width="14.44140625" style="37" bestFit="1" customWidth="1"/>
    <col min="15115" max="15115" width="15.33203125" style="37" bestFit="1" customWidth="1"/>
    <col min="15116" max="15116" width="15.6640625" style="37" bestFit="1" customWidth="1"/>
    <col min="15117" max="15117" width="9.109375" style="37"/>
    <col min="15118" max="15119" width="13" style="37" bestFit="1" customWidth="1"/>
    <col min="15120" max="15120" width="13.109375" style="37" bestFit="1" customWidth="1"/>
    <col min="15121" max="15361" width="9.109375" style="37"/>
    <col min="15362" max="15362" width="16.44140625" style="37" customWidth="1"/>
    <col min="15363" max="15365" width="15.6640625" style="37" customWidth="1"/>
    <col min="15366" max="15366" width="12.6640625" style="37" bestFit="1" customWidth="1"/>
    <col min="15367" max="15368" width="14.44140625" style="37" bestFit="1" customWidth="1"/>
    <col min="15369" max="15369" width="15.6640625" style="37" bestFit="1" customWidth="1"/>
    <col min="15370" max="15370" width="14.44140625" style="37" bestFit="1" customWidth="1"/>
    <col min="15371" max="15371" width="15.33203125" style="37" bestFit="1" customWidth="1"/>
    <col min="15372" max="15372" width="15.6640625" style="37" bestFit="1" customWidth="1"/>
    <col min="15373" max="15373" width="9.109375" style="37"/>
    <col min="15374" max="15375" width="13" style="37" bestFit="1" customWidth="1"/>
    <col min="15376" max="15376" width="13.109375" style="37" bestFit="1" customWidth="1"/>
    <col min="15377" max="15617" width="9.109375" style="37"/>
    <col min="15618" max="15618" width="16.44140625" style="37" customWidth="1"/>
    <col min="15619" max="15621" width="15.6640625" style="37" customWidth="1"/>
    <col min="15622" max="15622" width="12.6640625" style="37" bestFit="1" customWidth="1"/>
    <col min="15623" max="15624" width="14.44140625" style="37" bestFit="1" customWidth="1"/>
    <col min="15625" max="15625" width="15.6640625" style="37" bestFit="1" customWidth="1"/>
    <col min="15626" max="15626" width="14.44140625" style="37" bestFit="1" customWidth="1"/>
    <col min="15627" max="15627" width="15.33203125" style="37" bestFit="1" customWidth="1"/>
    <col min="15628" max="15628" width="15.6640625" style="37" bestFit="1" customWidth="1"/>
    <col min="15629" max="15629" width="9.109375" style="37"/>
    <col min="15630" max="15631" width="13" style="37" bestFit="1" customWidth="1"/>
    <col min="15632" max="15632" width="13.109375" style="37" bestFit="1" customWidth="1"/>
    <col min="15633" max="15873" width="9.109375" style="37"/>
    <col min="15874" max="15874" width="16.44140625" style="37" customWidth="1"/>
    <col min="15875" max="15877" width="15.6640625" style="37" customWidth="1"/>
    <col min="15878" max="15878" width="12.6640625" style="37" bestFit="1" customWidth="1"/>
    <col min="15879" max="15880" width="14.44140625" style="37" bestFit="1" customWidth="1"/>
    <col min="15881" max="15881" width="15.6640625" style="37" bestFit="1" customWidth="1"/>
    <col min="15882" max="15882" width="14.44140625" style="37" bestFit="1" customWidth="1"/>
    <col min="15883" max="15883" width="15.33203125" style="37" bestFit="1" customWidth="1"/>
    <col min="15884" max="15884" width="15.6640625" style="37" bestFit="1" customWidth="1"/>
    <col min="15885" max="15885" width="9.109375" style="37"/>
    <col min="15886" max="15887" width="13" style="37" bestFit="1" customWidth="1"/>
    <col min="15888" max="15888" width="13.109375" style="37" bestFit="1" customWidth="1"/>
    <col min="15889" max="16129" width="9.109375" style="37"/>
    <col min="16130" max="16130" width="16.44140625" style="37" customWidth="1"/>
    <col min="16131" max="16133" width="15.6640625" style="37" customWidth="1"/>
    <col min="16134" max="16134" width="12.6640625" style="37" bestFit="1" customWidth="1"/>
    <col min="16135" max="16136" width="14.44140625" style="37" bestFit="1" customWidth="1"/>
    <col min="16137" max="16137" width="15.6640625" style="37" bestFit="1" customWidth="1"/>
    <col min="16138" max="16138" width="14.44140625" style="37" bestFit="1" customWidth="1"/>
    <col min="16139" max="16139" width="15.33203125" style="37" bestFit="1" customWidth="1"/>
    <col min="16140" max="16140" width="15.6640625" style="37" bestFit="1" customWidth="1"/>
    <col min="16141" max="16141" width="9.109375" style="37"/>
    <col min="16142" max="16143" width="13" style="37" bestFit="1" customWidth="1"/>
    <col min="16144" max="16144" width="13.109375" style="37" bestFit="1" customWidth="1"/>
    <col min="16145" max="16384" width="9.109375" style="37"/>
  </cols>
  <sheetData>
    <row r="1" spans="1:16">
      <c r="A1" s="13" t="s">
        <v>224</v>
      </c>
    </row>
    <row r="2" spans="1:16">
      <c r="C2" s="1"/>
    </row>
    <row r="3" spans="1:16">
      <c r="B3" s="2" t="s">
        <v>86</v>
      </c>
      <c r="C3" s="3" t="s">
        <v>74</v>
      </c>
      <c r="D3" s="3" t="s">
        <v>80</v>
      </c>
      <c r="E3" s="2" t="s">
        <v>78</v>
      </c>
    </row>
    <row r="4" spans="1:16">
      <c r="B4" s="272" t="s">
        <v>48</v>
      </c>
      <c r="C4" s="18">
        <v>501784</v>
      </c>
      <c r="D4" s="18">
        <v>528165</v>
      </c>
      <c r="E4" s="19">
        <f>SUM(C4:D4)</f>
        <v>1029949</v>
      </c>
      <c r="G4" s="14"/>
      <c r="H4" s="14"/>
      <c r="I4" s="14"/>
      <c r="J4" s="14"/>
      <c r="K4" s="14"/>
      <c r="L4" s="14"/>
      <c r="N4" s="273"/>
      <c r="O4" s="273"/>
      <c r="P4" s="273"/>
    </row>
    <row r="5" spans="1:16">
      <c r="B5" s="274" t="s">
        <v>0</v>
      </c>
      <c r="C5" s="18">
        <v>158293</v>
      </c>
      <c r="D5" s="18">
        <v>165726</v>
      </c>
      <c r="E5" s="20">
        <f t="shared" ref="E5:E20" si="0">SUM(C5:D5)</f>
        <v>324019</v>
      </c>
      <c r="G5" s="14"/>
      <c r="H5" s="14"/>
      <c r="I5" s="14"/>
      <c r="J5" s="14"/>
      <c r="K5" s="14"/>
      <c r="L5" s="14"/>
      <c r="N5" s="273"/>
      <c r="O5" s="273"/>
      <c r="P5" s="273"/>
    </row>
    <row r="6" spans="1:16">
      <c r="B6" s="274" t="s">
        <v>34</v>
      </c>
      <c r="C6" s="18">
        <v>349765</v>
      </c>
      <c r="D6" s="18">
        <v>359116</v>
      </c>
      <c r="E6" s="20">
        <f t="shared" si="0"/>
        <v>708881</v>
      </c>
      <c r="G6" s="14"/>
      <c r="H6" s="14"/>
      <c r="I6" s="14"/>
      <c r="J6" s="14"/>
      <c r="K6" s="14"/>
      <c r="L6" s="14"/>
      <c r="N6" s="273"/>
      <c r="O6" s="273"/>
      <c r="P6" s="273"/>
    </row>
    <row r="7" spans="1:16">
      <c r="B7" s="274" t="s">
        <v>18</v>
      </c>
      <c r="C7" s="18">
        <v>273389</v>
      </c>
      <c r="D7" s="18">
        <v>272740</v>
      </c>
      <c r="E7" s="20">
        <f t="shared" si="0"/>
        <v>546129</v>
      </c>
      <c r="G7" s="14"/>
      <c r="H7" s="14"/>
      <c r="I7" s="14"/>
      <c r="J7" s="14"/>
      <c r="K7" s="14"/>
      <c r="L7" s="14"/>
      <c r="N7" s="273"/>
      <c r="O7" s="273"/>
      <c r="P7" s="273"/>
    </row>
    <row r="8" spans="1:16">
      <c r="B8" s="274" t="s">
        <v>67</v>
      </c>
      <c r="C8" s="18">
        <v>282006</v>
      </c>
      <c r="D8" s="18">
        <v>300766</v>
      </c>
      <c r="E8" s="20">
        <f t="shared" si="0"/>
        <v>582772</v>
      </c>
      <c r="G8" s="14"/>
      <c r="H8" s="14"/>
      <c r="I8" s="14"/>
      <c r="J8" s="14"/>
      <c r="K8" s="14"/>
      <c r="L8" s="14"/>
      <c r="N8" s="273"/>
      <c r="O8" s="273"/>
      <c r="P8" s="273"/>
    </row>
    <row r="9" spans="1:16">
      <c r="B9" s="274" t="s">
        <v>66</v>
      </c>
      <c r="C9" s="18">
        <v>216072</v>
      </c>
      <c r="D9" s="18">
        <v>227356</v>
      </c>
      <c r="E9" s="20">
        <f t="shared" si="0"/>
        <v>443428</v>
      </c>
      <c r="G9" s="14"/>
      <c r="H9" s="14"/>
      <c r="I9" s="14"/>
      <c r="J9" s="14"/>
      <c r="K9" s="14"/>
      <c r="L9" s="14"/>
      <c r="N9" s="273"/>
      <c r="O9" s="273"/>
      <c r="P9" s="273"/>
    </row>
    <row r="10" spans="1:16">
      <c r="B10" s="274" t="s">
        <v>25</v>
      </c>
      <c r="C10" s="18">
        <v>207926</v>
      </c>
      <c r="D10" s="18">
        <v>224051</v>
      </c>
      <c r="E10" s="20">
        <f t="shared" si="0"/>
        <v>431977</v>
      </c>
      <c r="G10" s="14"/>
      <c r="H10" s="14"/>
      <c r="I10" s="14"/>
      <c r="J10" s="14"/>
      <c r="K10" s="14"/>
      <c r="L10" s="14"/>
      <c r="N10" s="273"/>
      <c r="O10" s="273"/>
      <c r="P10" s="273"/>
    </row>
    <row r="11" spans="1:16">
      <c r="B11" s="274" t="s">
        <v>52</v>
      </c>
      <c r="C11" s="21">
        <v>236660</v>
      </c>
      <c r="D11" s="21">
        <v>236754</v>
      </c>
      <c r="E11" s="20">
        <f t="shared" si="0"/>
        <v>473414</v>
      </c>
      <c r="G11" s="14"/>
      <c r="H11" s="14"/>
      <c r="I11" s="14"/>
      <c r="J11" s="14"/>
      <c r="K11" s="14"/>
      <c r="L11" s="14"/>
      <c r="N11" s="273"/>
      <c r="O11" s="273"/>
      <c r="P11" s="273"/>
    </row>
    <row r="12" spans="1:16">
      <c r="B12" s="274" t="s">
        <v>64</v>
      </c>
      <c r="C12" s="18">
        <v>412638</v>
      </c>
      <c r="D12" s="18">
        <v>431609</v>
      </c>
      <c r="E12" s="20">
        <f t="shared" si="0"/>
        <v>844247</v>
      </c>
      <c r="G12" s="14"/>
      <c r="H12" s="14"/>
      <c r="I12" s="14"/>
      <c r="J12" s="14"/>
      <c r="K12" s="14"/>
      <c r="L12" s="14"/>
      <c r="N12" s="273"/>
      <c r="O12" s="273"/>
      <c r="P12" s="273"/>
    </row>
    <row r="13" spans="1:16">
      <c r="B13" s="274" t="s">
        <v>40</v>
      </c>
      <c r="C13" s="18">
        <v>256831</v>
      </c>
      <c r="D13" s="18">
        <v>270220</v>
      </c>
      <c r="E13" s="20">
        <f t="shared" si="0"/>
        <v>527051</v>
      </c>
      <c r="G13" s="14"/>
      <c r="H13" s="14"/>
      <c r="I13" s="14"/>
      <c r="J13" s="14"/>
      <c r="K13" s="14"/>
      <c r="L13" s="14"/>
      <c r="N13" s="273"/>
      <c r="O13" s="273"/>
      <c r="P13" s="273"/>
    </row>
    <row r="14" spans="1:16">
      <c r="B14" s="274" t="s">
        <v>27</v>
      </c>
      <c r="C14" s="18">
        <v>479449</v>
      </c>
      <c r="D14" s="18">
        <v>494450</v>
      </c>
      <c r="E14" s="20">
        <f t="shared" si="0"/>
        <v>973899</v>
      </c>
      <c r="G14" s="14"/>
      <c r="H14" s="14"/>
      <c r="I14" s="14"/>
      <c r="J14" s="14"/>
      <c r="K14" s="14"/>
      <c r="L14" s="14"/>
      <c r="N14" s="273"/>
      <c r="O14" s="273"/>
      <c r="P14" s="273"/>
    </row>
    <row r="15" spans="1:16">
      <c r="B15" s="274" t="s">
        <v>14</v>
      </c>
      <c r="C15" s="18">
        <v>782286</v>
      </c>
      <c r="D15" s="18">
        <v>848021</v>
      </c>
      <c r="E15" s="20">
        <f t="shared" si="0"/>
        <v>1630307</v>
      </c>
      <c r="G15" s="14"/>
      <c r="H15" s="14"/>
      <c r="I15" s="14"/>
      <c r="J15" s="14"/>
      <c r="K15" s="14"/>
      <c r="L15" s="14"/>
      <c r="N15" s="273"/>
      <c r="O15" s="273"/>
      <c r="P15" s="273"/>
    </row>
    <row r="16" spans="1:16">
      <c r="B16" s="274" t="s">
        <v>32</v>
      </c>
      <c r="C16" s="18">
        <v>190539</v>
      </c>
      <c r="D16" s="18">
        <v>206764</v>
      </c>
      <c r="E16" s="20">
        <f t="shared" si="0"/>
        <v>397303</v>
      </c>
      <c r="G16" s="14"/>
      <c r="H16" s="14"/>
      <c r="I16" s="14"/>
      <c r="J16" s="14"/>
      <c r="K16" s="14"/>
      <c r="L16" s="14"/>
      <c r="N16" s="273"/>
      <c r="O16" s="273"/>
      <c r="P16" s="273"/>
    </row>
    <row r="17" spans="1:16">
      <c r="B17" s="274" t="s">
        <v>30</v>
      </c>
      <c r="C17" s="263">
        <v>349799</v>
      </c>
      <c r="D17" s="263">
        <v>369167</v>
      </c>
      <c r="E17" s="20">
        <f t="shared" si="0"/>
        <v>718966</v>
      </c>
      <c r="G17" s="14"/>
      <c r="H17" s="14"/>
      <c r="I17" s="14"/>
      <c r="J17" s="14"/>
      <c r="K17" s="14"/>
      <c r="L17" s="14"/>
      <c r="N17" s="273"/>
      <c r="O17" s="273"/>
      <c r="P17" s="273"/>
    </row>
    <row r="18" spans="1:16">
      <c r="B18" s="274" t="s">
        <v>65</v>
      </c>
      <c r="C18" s="18">
        <v>223837</v>
      </c>
      <c r="D18" s="18">
        <v>236683</v>
      </c>
      <c r="E18" s="20">
        <f t="shared" si="0"/>
        <v>460520</v>
      </c>
      <c r="G18" s="14"/>
      <c r="H18" s="14"/>
      <c r="I18" s="14"/>
      <c r="J18" s="14"/>
      <c r="K18" s="14"/>
      <c r="L18" s="14"/>
      <c r="N18" s="273"/>
      <c r="O18" s="273"/>
      <c r="P18" s="273"/>
    </row>
    <row r="19" spans="1:16">
      <c r="B19" s="274" t="s">
        <v>42</v>
      </c>
      <c r="C19" s="18">
        <v>569772</v>
      </c>
      <c r="D19" s="18">
        <v>597980</v>
      </c>
      <c r="E19" s="20">
        <f t="shared" si="0"/>
        <v>1167752</v>
      </c>
      <c r="G19" s="14"/>
      <c r="H19" s="14"/>
      <c r="I19" s="14"/>
      <c r="J19" s="14"/>
      <c r="K19" s="14"/>
      <c r="L19" s="14"/>
      <c r="N19" s="273"/>
      <c r="O19" s="273"/>
      <c r="P19" s="273"/>
    </row>
    <row r="20" spans="1:16">
      <c r="B20" s="275" t="s">
        <v>63</v>
      </c>
      <c r="C20" s="18">
        <v>122337</v>
      </c>
      <c r="D20" s="18">
        <v>119528</v>
      </c>
      <c r="E20" s="20">
        <f t="shared" si="0"/>
        <v>241865</v>
      </c>
      <c r="F20" s="276"/>
      <c r="G20" s="14"/>
      <c r="H20" s="14"/>
      <c r="I20" s="14"/>
      <c r="J20" s="14"/>
      <c r="K20" s="14"/>
      <c r="L20" s="14"/>
      <c r="N20" s="273"/>
      <c r="O20" s="273"/>
      <c r="P20" s="273"/>
    </row>
    <row r="21" spans="1:16">
      <c r="B21" s="2" t="s">
        <v>78</v>
      </c>
      <c r="C21" s="15">
        <f>SUM(C4:C20)</f>
        <v>5613383</v>
      </c>
      <c r="D21" s="15">
        <f t="shared" ref="D21:E21" si="1">SUM(D4:D20)</f>
        <v>5889096</v>
      </c>
      <c r="E21" s="15">
        <f t="shared" si="1"/>
        <v>11502479</v>
      </c>
      <c r="F21" s="271"/>
      <c r="G21" s="14"/>
      <c r="H21" s="14"/>
      <c r="I21" s="14"/>
      <c r="J21" s="14"/>
      <c r="K21" s="14"/>
      <c r="L21" s="14"/>
      <c r="N21" s="273"/>
      <c r="O21" s="273"/>
      <c r="P21" s="273"/>
    </row>
    <row r="22" spans="1:16">
      <c r="G22" s="14"/>
      <c r="H22" s="14"/>
      <c r="I22" s="14"/>
      <c r="J22" s="14"/>
      <c r="K22" s="14"/>
      <c r="L22" s="14"/>
    </row>
    <row r="23" spans="1:16" s="277" customFormat="1" ht="29.25" customHeight="1">
      <c r="A23" s="7" t="s">
        <v>223</v>
      </c>
      <c r="B23" s="8"/>
      <c r="C23" s="16"/>
      <c r="D23" s="16"/>
      <c r="E23" s="9"/>
      <c r="F23" s="9"/>
      <c r="G23" s="14"/>
      <c r="H23" s="14"/>
      <c r="I23" s="14"/>
      <c r="J23" s="14"/>
      <c r="K23" s="17"/>
      <c r="L23" s="14"/>
    </row>
    <row r="24" spans="1:16" s="277" customFormat="1">
      <c r="A24" s="7" t="s">
        <v>85</v>
      </c>
      <c r="B24" s="278"/>
      <c r="C24" s="279"/>
      <c r="D24" s="279"/>
      <c r="E24" s="280"/>
      <c r="F24" s="280"/>
      <c r="G24" s="281"/>
      <c r="H24" s="281"/>
      <c r="I24" s="281"/>
      <c r="J24" s="281"/>
    </row>
    <row r="35" spans="1:16">
      <c r="A35" s="13" t="s">
        <v>225</v>
      </c>
    </row>
    <row r="36" spans="1:16">
      <c r="C36" s="1"/>
    </row>
    <row r="37" spans="1:16">
      <c r="B37" s="2" t="s">
        <v>86</v>
      </c>
      <c r="C37" s="3" t="s">
        <v>74</v>
      </c>
      <c r="D37" s="3" t="s">
        <v>80</v>
      </c>
      <c r="E37" s="2" t="s">
        <v>78</v>
      </c>
    </row>
    <row r="38" spans="1:16">
      <c r="B38" s="272" t="s">
        <v>13</v>
      </c>
      <c r="C38" s="18">
        <v>1289116</v>
      </c>
      <c r="D38" s="18">
        <v>1338176</v>
      </c>
      <c r="E38" s="19">
        <f>C38+D38</f>
        <v>2627292</v>
      </c>
      <c r="G38" s="282"/>
      <c r="H38" s="282"/>
      <c r="I38" s="282"/>
      <c r="N38" s="283"/>
      <c r="O38" s="283"/>
      <c r="P38" s="283"/>
    </row>
    <row r="39" spans="1:16">
      <c r="B39" s="274" t="s">
        <v>29</v>
      </c>
      <c r="C39" s="18">
        <v>780977</v>
      </c>
      <c r="D39" s="18">
        <v>795236</v>
      </c>
      <c r="E39" s="20">
        <f t="shared" ref="E39:E57" si="2">C39+D39</f>
        <v>1576213</v>
      </c>
      <c r="G39" s="282"/>
      <c r="H39" s="271"/>
      <c r="I39" s="282"/>
      <c r="N39" s="283"/>
      <c r="O39" s="283"/>
      <c r="P39" s="283"/>
    </row>
    <row r="40" spans="1:16">
      <c r="B40" s="274" t="s">
        <v>47</v>
      </c>
      <c r="C40" s="18">
        <v>682307</v>
      </c>
      <c r="D40" s="18">
        <v>690719</v>
      </c>
      <c r="E40" s="20">
        <f t="shared" si="2"/>
        <v>1373026</v>
      </c>
      <c r="G40" s="282"/>
      <c r="H40" s="282"/>
      <c r="I40" s="282"/>
      <c r="N40" s="283"/>
      <c r="O40" s="283"/>
      <c r="P40" s="283"/>
    </row>
    <row r="41" spans="1:16">
      <c r="B41" s="274" t="s">
        <v>37</v>
      </c>
      <c r="C41" s="18">
        <v>552000</v>
      </c>
      <c r="D41" s="18">
        <v>566897</v>
      </c>
      <c r="E41" s="20">
        <f t="shared" si="2"/>
        <v>1118897</v>
      </c>
      <c r="G41" s="282"/>
      <c r="H41" s="282"/>
      <c r="I41" s="282"/>
      <c r="N41" s="283"/>
      <c r="O41" s="283"/>
      <c r="P41" s="283"/>
    </row>
    <row r="42" spans="1:16">
      <c r="B42" s="274" t="s">
        <v>46</v>
      </c>
      <c r="C42" s="18">
        <v>463410</v>
      </c>
      <c r="D42" s="18">
        <v>482268</v>
      </c>
      <c r="E42" s="20">
        <f t="shared" si="2"/>
        <v>945678</v>
      </c>
      <c r="G42" s="282"/>
      <c r="H42" s="282"/>
      <c r="I42" s="282"/>
      <c r="N42" s="283"/>
      <c r="O42" s="283"/>
      <c r="P42" s="283"/>
    </row>
    <row r="43" spans="1:16">
      <c r="B43" s="274" t="s">
        <v>71</v>
      </c>
      <c r="C43" s="18">
        <v>253048</v>
      </c>
      <c r="D43" s="18">
        <v>254968</v>
      </c>
      <c r="E43" s="20">
        <f t="shared" si="2"/>
        <v>508016</v>
      </c>
      <c r="G43" s="282"/>
      <c r="H43" s="271"/>
      <c r="I43" s="282"/>
      <c r="N43" s="283"/>
      <c r="O43" s="283"/>
      <c r="P43" s="283"/>
    </row>
    <row r="44" spans="1:16">
      <c r="B44" s="274" t="s">
        <v>49</v>
      </c>
      <c r="C44" s="18">
        <v>875266</v>
      </c>
      <c r="D44" s="18">
        <v>908780</v>
      </c>
      <c r="E44" s="20">
        <f t="shared" si="2"/>
        <v>1784046</v>
      </c>
      <c r="G44" s="282"/>
      <c r="H44" s="282"/>
      <c r="I44" s="282"/>
      <c r="N44" s="283"/>
      <c r="O44" s="283"/>
      <c r="P44" s="283"/>
    </row>
    <row r="45" spans="1:16">
      <c r="B45" s="274" t="s">
        <v>36</v>
      </c>
      <c r="C45" s="18">
        <v>768924</v>
      </c>
      <c r="D45" s="18">
        <v>788358</v>
      </c>
      <c r="E45" s="20">
        <f t="shared" si="2"/>
        <v>1557282</v>
      </c>
      <c r="G45" s="282"/>
      <c r="H45" s="282"/>
      <c r="I45" s="282"/>
      <c r="N45" s="283"/>
      <c r="O45" s="283"/>
      <c r="P45" s="283"/>
    </row>
    <row r="46" spans="1:16">
      <c r="B46" s="274" t="s">
        <v>41</v>
      </c>
      <c r="C46" s="18">
        <v>317910</v>
      </c>
      <c r="D46" s="18">
        <v>316080</v>
      </c>
      <c r="E46" s="20">
        <f t="shared" si="2"/>
        <v>633990</v>
      </c>
      <c r="G46" s="282"/>
      <c r="H46" s="282"/>
      <c r="I46" s="282"/>
      <c r="N46" s="283"/>
      <c r="O46" s="283"/>
      <c r="P46" s="283"/>
    </row>
    <row r="47" spans="1:16">
      <c r="B47" s="274" t="s">
        <v>58</v>
      </c>
      <c r="C47" s="18">
        <v>253551</v>
      </c>
      <c r="D47" s="18">
        <v>257958</v>
      </c>
      <c r="E47" s="20">
        <f t="shared" si="2"/>
        <v>511509</v>
      </c>
      <c r="G47" s="282"/>
      <c r="H47" s="282"/>
      <c r="I47" s="282"/>
      <c r="N47" s="283"/>
      <c r="O47" s="283"/>
      <c r="P47" s="283"/>
    </row>
    <row r="48" spans="1:16">
      <c r="B48" s="274" t="s">
        <v>68</v>
      </c>
      <c r="C48" s="18">
        <v>480247</v>
      </c>
      <c r="D48" s="18">
        <v>492652</v>
      </c>
      <c r="E48" s="20">
        <f t="shared" si="2"/>
        <v>972899</v>
      </c>
      <c r="G48" s="282"/>
      <c r="H48" s="282"/>
      <c r="I48" s="282"/>
      <c r="N48" s="283"/>
      <c r="O48" s="283"/>
      <c r="P48" s="283"/>
    </row>
    <row r="49" spans="1:16">
      <c r="B49" s="274" t="s">
        <v>44</v>
      </c>
      <c r="C49" s="18">
        <v>568295</v>
      </c>
      <c r="D49" s="18">
        <v>576339</v>
      </c>
      <c r="E49" s="20">
        <f t="shared" si="2"/>
        <v>1144634</v>
      </c>
      <c r="G49" s="282"/>
      <c r="H49" s="282"/>
      <c r="I49" s="282"/>
      <c r="N49" s="283"/>
      <c r="O49" s="283"/>
      <c r="P49" s="283"/>
    </row>
    <row r="50" spans="1:16">
      <c r="B50" s="274" t="s">
        <v>22</v>
      </c>
      <c r="C50" s="18">
        <v>723815</v>
      </c>
      <c r="D50" s="18">
        <v>731011</v>
      </c>
      <c r="E50" s="20">
        <f t="shared" si="2"/>
        <v>1454826</v>
      </c>
      <c r="G50" s="282"/>
      <c r="H50" s="282"/>
      <c r="I50" s="282"/>
      <c r="N50" s="283"/>
      <c r="O50" s="283"/>
      <c r="P50" s="283"/>
    </row>
    <row r="51" spans="1:16">
      <c r="B51" s="274" t="s">
        <v>61</v>
      </c>
      <c r="C51" s="21">
        <v>928720</v>
      </c>
      <c r="D51" s="21">
        <v>931871</v>
      </c>
      <c r="E51" s="20">
        <f t="shared" si="2"/>
        <v>1860591</v>
      </c>
      <c r="G51" s="282"/>
      <c r="H51" s="282"/>
      <c r="I51" s="282"/>
      <c r="N51" s="283"/>
      <c r="O51" s="283"/>
      <c r="P51" s="283"/>
    </row>
    <row r="52" spans="1:16">
      <c r="B52" s="274" t="s">
        <v>59</v>
      </c>
      <c r="C52" s="18">
        <v>265145</v>
      </c>
      <c r="D52" s="18">
        <v>266999</v>
      </c>
      <c r="E52" s="20">
        <f t="shared" si="2"/>
        <v>532144</v>
      </c>
      <c r="G52" s="282"/>
      <c r="H52" s="282"/>
      <c r="I52" s="282"/>
      <c r="N52" s="283"/>
      <c r="O52" s="283"/>
      <c r="P52" s="283"/>
    </row>
    <row r="53" spans="1:16">
      <c r="B53" s="274" t="s">
        <v>76</v>
      </c>
      <c r="C53" s="18">
        <v>186517</v>
      </c>
      <c r="D53" s="18">
        <v>188582</v>
      </c>
      <c r="E53" s="20">
        <f t="shared" si="2"/>
        <v>375099</v>
      </c>
      <c r="G53" s="282"/>
      <c r="H53" s="282"/>
      <c r="I53" s="282"/>
      <c r="N53" s="283"/>
      <c r="O53" s="283"/>
      <c r="P53" s="283"/>
    </row>
    <row r="54" spans="1:16">
      <c r="B54" s="274" t="s">
        <v>50</v>
      </c>
      <c r="C54" s="18">
        <v>210892</v>
      </c>
      <c r="D54" s="18">
        <v>210150</v>
      </c>
      <c r="E54" s="20">
        <f t="shared" si="2"/>
        <v>421042</v>
      </c>
      <c r="G54" s="282"/>
      <c r="H54" s="282"/>
      <c r="I54" s="282"/>
      <c r="N54" s="283"/>
      <c r="O54" s="283"/>
      <c r="P54" s="283"/>
    </row>
    <row r="55" spans="1:16">
      <c r="B55" s="274" t="s">
        <v>55</v>
      </c>
      <c r="C55" s="18">
        <v>639621</v>
      </c>
      <c r="D55" s="18">
        <v>652742</v>
      </c>
      <c r="E55" s="20">
        <f t="shared" si="2"/>
        <v>1292363</v>
      </c>
      <c r="G55" s="282"/>
      <c r="H55" s="282"/>
      <c r="I55" s="282"/>
      <c r="N55" s="283"/>
      <c r="O55" s="283"/>
      <c r="P55" s="283"/>
    </row>
    <row r="56" spans="1:16">
      <c r="B56" s="274" t="s">
        <v>56</v>
      </c>
      <c r="C56" s="18">
        <v>356168</v>
      </c>
      <c r="D56" s="18">
        <v>359001</v>
      </c>
      <c r="E56" s="20">
        <f t="shared" si="2"/>
        <v>715169</v>
      </c>
      <c r="G56" s="282"/>
      <c r="H56" s="282"/>
      <c r="I56" s="282"/>
      <c r="N56" s="283"/>
      <c r="O56" s="283"/>
      <c r="P56" s="283"/>
    </row>
    <row r="57" spans="1:16">
      <c r="B57" s="275" t="s">
        <v>77</v>
      </c>
      <c r="C57" s="18">
        <v>174153</v>
      </c>
      <c r="D57" s="18">
        <v>174423</v>
      </c>
      <c r="E57" s="20">
        <f t="shared" si="2"/>
        <v>348576</v>
      </c>
      <c r="G57" s="282"/>
      <c r="H57" s="282"/>
      <c r="I57" s="282"/>
      <c r="N57" s="283"/>
      <c r="O57" s="283"/>
      <c r="P57" s="283"/>
    </row>
    <row r="58" spans="1:16">
      <c r="B58" s="2" t="s">
        <v>78</v>
      </c>
      <c r="C58" s="15">
        <f>SUM(C38:C57)</f>
        <v>10770082</v>
      </c>
      <c r="D58" s="15">
        <f t="shared" ref="D58:E58" si="3">SUM(D38:D57)</f>
        <v>10983210</v>
      </c>
      <c r="E58" s="15">
        <f t="shared" si="3"/>
        <v>21753292</v>
      </c>
      <c r="G58" s="282"/>
      <c r="H58" s="282"/>
      <c r="I58" s="282"/>
      <c r="J58" s="282"/>
      <c r="K58" s="282"/>
    </row>
    <row r="59" spans="1:16">
      <c r="E59" s="271"/>
    </row>
    <row r="60" spans="1:16" s="277" customFormat="1" ht="29.25" customHeight="1">
      <c r="A60" s="7" t="s">
        <v>223</v>
      </c>
      <c r="B60" s="8"/>
      <c r="C60" s="16"/>
      <c r="D60" s="16"/>
      <c r="E60" s="9"/>
      <c r="F60" s="9"/>
      <c r="G60" s="22"/>
      <c r="H60" s="16"/>
      <c r="I60" s="16"/>
      <c r="J60" s="16"/>
    </row>
    <row r="61" spans="1:16" s="277" customFormat="1">
      <c r="A61" s="7" t="s">
        <v>85</v>
      </c>
      <c r="B61" s="278"/>
      <c r="C61" s="279"/>
      <c r="D61" s="279"/>
      <c r="E61" s="280"/>
      <c r="F61" s="280"/>
      <c r="G61" s="281"/>
      <c r="H61" s="281"/>
      <c r="I61" s="281"/>
      <c r="J61" s="281"/>
    </row>
    <row r="69" spans="1:16">
      <c r="A69" s="13" t="s">
        <v>226</v>
      </c>
    </row>
    <row r="70" spans="1:16">
      <c r="C70" s="1"/>
    </row>
    <row r="71" spans="1:16">
      <c r="B71" s="2" t="s">
        <v>86</v>
      </c>
      <c r="C71" s="3" t="s">
        <v>74</v>
      </c>
      <c r="D71" s="3" t="s">
        <v>80</v>
      </c>
      <c r="E71" s="2" t="s">
        <v>78</v>
      </c>
    </row>
    <row r="72" spans="1:16">
      <c r="B72" s="272" t="s">
        <v>11</v>
      </c>
      <c r="C72" s="23">
        <v>2527111</v>
      </c>
      <c r="D72" s="23">
        <v>2884392</v>
      </c>
      <c r="E72" s="24">
        <f>C72+D72</f>
        <v>5411503</v>
      </c>
      <c r="G72" s="282"/>
      <c r="H72" s="282"/>
      <c r="I72" s="282"/>
      <c r="N72" s="283"/>
      <c r="O72" s="283"/>
      <c r="P72" s="283"/>
    </row>
    <row r="73" spans="1:16">
      <c r="B73" s="274" t="s">
        <v>12</v>
      </c>
      <c r="C73" s="25">
        <v>636538</v>
      </c>
      <c r="D73" s="25">
        <v>703249</v>
      </c>
      <c r="E73" s="26">
        <f t="shared" ref="E73:E97" si="4">C73+D73</f>
        <v>1339787</v>
      </c>
      <c r="I73" s="282"/>
      <c r="N73" s="283"/>
      <c r="O73" s="283"/>
      <c r="P73" s="283"/>
    </row>
    <row r="74" spans="1:16">
      <c r="B74" s="274" t="s">
        <v>31</v>
      </c>
      <c r="C74" s="27">
        <v>594892</v>
      </c>
      <c r="D74" s="27">
        <v>687204</v>
      </c>
      <c r="E74" s="26">
        <f t="shared" si="4"/>
        <v>1282096</v>
      </c>
      <c r="G74" s="271"/>
      <c r="H74" s="271"/>
      <c r="I74" s="282"/>
      <c r="N74" s="283"/>
      <c r="O74" s="283"/>
      <c r="P74" s="283"/>
    </row>
    <row r="75" spans="1:16">
      <c r="B75" s="274" t="s">
        <v>17</v>
      </c>
      <c r="C75" s="27">
        <v>560947</v>
      </c>
      <c r="D75" s="27">
        <v>624869</v>
      </c>
      <c r="E75" s="26">
        <f t="shared" si="4"/>
        <v>1185816</v>
      </c>
      <c r="I75" s="282"/>
      <c r="N75" s="283"/>
      <c r="O75" s="283"/>
      <c r="P75" s="283"/>
    </row>
    <row r="76" spans="1:16">
      <c r="B76" s="274" t="s">
        <v>45</v>
      </c>
      <c r="C76" s="27">
        <v>392716</v>
      </c>
      <c r="D76" s="27">
        <v>425609</v>
      </c>
      <c r="E76" s="26">
        <f t="shared" si="4"/>
        <v>818325</v>
      </c>
      <c r="I76" s="282"/>
      <c r="N76" s="283"/>
      <c r="O76" s="283"/>
      <c r="P76" s="283"/>
    </row>
    <row r="77" spans="1:16">
      <c r="B77" s="274" t="s">
        <v>53</v>
      </c>
      <c r="C77" s="27">
        <v>130662</v>
      </c>
      <c r="D77" s="27">
        <v>142597</v>
      </c>
      <c r="E77" s="26">
        <f t="shared" si="4"/>
        <v>273259</v>
      </c>
      <c r="G77" s="282"/>
      <c r="H77" s="282"/>
      <c r="I77" s="282"/>
      <c r="N77" s="283"/>
      <c r="O77" s="283"/>
      <c r="P77" s="283"/>
    </row>
    <row r="78" spans="1:16">
      <c r="B78" s="274" t="s">
        <v>51</v>
      </c>
      <c r="C78" s="27">
        <v>366711</v>
      </c>
      <c r="D78" s="27">
        <v>369243</v>
      </c>
      <c r="E78" s="26">
        <f t="shared" si="4"/>
        <v>735954</v>
      </c>
      <c r="G78" s="282"/>
      <c r="H78" s="282"/>
      <c r="I78" s="282"/>
      <c r="N78" s="283"/>
      <c r="O78" s="283"/>
      <c r="P78" s="283"/>
    </row>
    <row r="79" spans="1:16">
      <c r="B79" s="274" t="s">
        <v>72</v>
      </c>
      <c r="C79" s="27">
        <v>96590</v>
      </c>
      <c r="D79" s="27">
        <v>106778</v>
      </c>
      <c r="E79" s="26">
        <f t="shared" si="4"/>
        <v>203368</v>
      </c>
      <c r="F79" s="271"/>
      <c r="G79" s="282"/>
      <c r="H79" s="282"/>
      <c r="I79" s="282"/>
      <c r="N79" s="283"/>
      <c r="O79" s="283"/>
      <c r="P79" s="283"/>
    </row>
    <row r="80" spans="1:16">
      <c r="B80" s="274" t="s">
        <v>33</v>
      </c>
      <c r="C80" s="27">
        <v>153197</v>
      </c>
      <c r="D80" s="27">
        <v>165818</v>
      </c>
      <c r="E80" s="26">
        <f t="shared" si="4"/>
        <v>319015</v>
      </c>
      <c r="G80" s="282"/>
      <c r="H80" s="271"/>
      <c r="I80" s="282"/>
      <c r="N80" s="283"/>
      <c r="O80" s="283"/>
      <c r="P80" s="283"/>
    </row>
    <row r="81" spans="2:16">
      <c r="B81" s="274" t="s">
        <v>60</v>
      </c>
      <c r="C81" s="27">
        <v>312446</v>
      </c>
      <c r="D81" s="27">
        <v>324538</v>
      </c>
      <c r="E81" s="26">
        <f t="shared" si="4"/>
        <v>636984</v>
      </c>
      <c r="G81" s="282"/>
      <c r="H81" s="282"/>
      <c r="I81" s="282"/>
      <c r="N81" s="283"/>
      <c r="O81" s="283"/>
      <c r="P81" s="283"/>
    </row>
    <row r="82" spans="2:16">
      <c r="B82" s="274" t="s">
        <v>75</v>
      </c>
      <c r="C82" s="27">
        <v>128055</v>
      </c>
      <c r="D82" s="27">
        <v>130946</v>
      </c>
      <c r="E82" s="26">
        <f t="shared" si="4"/>
        <v>259001</v>
      </c>
      <c r="G82" s="282"/>
      <c r="H82" s="282"/>
      <c r="I82" s="282"/>
      <c r="N82" s="283"/>
      <c r="O82" s="283"/>
      <c r="P82" s="283"/>
    </row>
    <row r="83" spans="2:16">
      <c r="B83" s="274" t="s">
        <v>38</v>
      </c>
      <c r="C83" s="27">
        <v>400243</v>
      </c>
      <c r="D83" s="27">
        <v>430242</v>
      </c>
      <c r="E83" s="26">
        <f t="shared" si="4"/>
        <v>830485</v>
      </c>
      <c r="G83" s="282"/>
      <c r="H83" s="282"/>
      <c r="I83" s="282"/>
      <c r="N83" s="283"/>
      <c r="O83" s="283"/>
      <c r="P83" s="283"/>
    </row>
    <row r="84" spans="2:16">
      <c r="B84" s="274" t="s">
        <v>2</v>
      </c>
      <c r="C84" s="27">
        <v>761521</v>
      </c>
      <c r="D84" s="27">
        <v>805374</v>
      </c>
      <c r="E84" s="26">
        <f t="shared" si="4"/>
        <v>1566895</v>
      </c>
      <c r="G84" s="282"/>
      <c r="H84" s="282"/>
      <c r="I84" s="282"/>
      <c r="N84" s="283"/>
      <c r="O84" s="283"/>
      <c r="P84" s="283"/>
    </row>
    <row r="85" spans="2:16">
      <c r="B85" s="274" t="s">
        <v>23</v>
      </c>
      <c r="C85" s="27">
        <v>366518</v>
      </c>
      <c r="D85" s="27">
        <v>381217</v>
      </c>
      <c r="E85" s="26">
        <f t="shared" si="4"/>
        <v>747735</v>
      </c>
      <c r="G85" s="282"/>
      <c r="H85" s="271"/>
      <c r="I85" s="282"/>
      <c r="N85" s="283"/>
      <c r="O85" s="283"/>
      <c r="P85" s="283"/>
    </row>
    <row r="86" spans="2:16">
      <c r="B86" s="274" t="s">
        <v>73</v>
      </c>
      <c r="C86" s="27">
        <v>260011</v>
      </c>
      <c r="D86" s="27">
        <v>272364</v>
      </c>
      <c r="E86" s="26">
        <f t="shared" si="4"/>
        <v>532375</v>
      </c>
      <c r="G86" s="282"/>
      <c r="H86" s="282"/>
      <c r="I86" s="282"/>
      <c r="N86" s="283"/>
      <c r="O86" s="283"/>
      <c r="P86" s="283"/>
    </row>
    <row r="87" spans="2:16">
      <c r="B87" s="274" t="s">
        <v>15</v>
      </c>
      <c r="C87" s="27">
        <v>107944</v>
      </c>
      <c r="D87" s="27">
        <v>110480</v>
      </c>
      <c r="E87" s="26">
        <f t="shared" si="4"/>
        <v>218424</v>
      </c>
      <c r="G87" s="282"/>
      <c r="H87" s="282"/>
      <c r="I87" s="282"/>
      <c r="N87" s="283"/>
      <c r="O87" s="283"/>
      <c r="P87" s="283"/>
    </row>
    <row r="88" spans="2:16">
      <c r="B88" s="274" t="s">
        <v>16</v>
      </c>
      <c r="C88" s="27">
        <v>353207</v>
      </c>
      <c r="D88" s="27">
        <v>368182</v>
      </c>
      <c r="E88" s="26">
        <f t="shared" si="4"/>
        <v>721389</v>
      </c>
      <c r="G88" s="282"/>
      <c r="H88" s="282"/>
      <c r="I88" s="282"/>
      <c r="N88" s="283"/>
      <c r="O88" s="283"/>
      <c r="P88" s="283"/>
    </row>
    <row r="89" spans="2:16">
      <c r="B89" s="274" t="s">
        <v>35</v>
      </c>
      <c r="C89" s="27">
        <v>244636</v>
      </c>
      <c r="D89" s="27">
        <v>250820</v>
      </c>
      <c r="E89" s="26">
        <f t="shared" si="4"/>
        <v>495456</v>
      </c>
      <c r="G89" s="282"/>
      <c r="H89" s="282"/>
      <c r="I89" s="282"/>
      <c r="N89" s="283"/>
      <c r="O89" s="283"/>
      <c r="P89" s="283"/>
    </row>
    <row r="90" spans="2:16">
      <c r="B90" s="274" t="s">
        <v>57</v>
      </c>
      <c r="C90" s="27">
        <v>278972</v>
      </c>
      <c r="D90" s="27">
        <v>278917</v>
      </c>
      <c r="E90" s="26">
        <f t="shared" si="4"/>
        <v>557889</v>
      </c>
      <c r="G90" s="282"/>
      <c r="H90" s="282"/>
      <c r="I90" s="282"/>
      <c r="N90" s="283"/>
      <c r="O90" s="283"/>
      <c r="P90" s="283"/>
    </row>
    <row r="91" spans="2:16">
      <c r="B91" s="274" t="s">
        <v>8</v>
      </c>
      <c r="C91" s="27">
        <v>406907</v>
      </c>
      <c r="D91" s="27">
        <v>433531</v>
      </c>
      <c r="E91" s="26">
        <f t="shared" si="4"/>
        <v>840438</v>
      </c>
      <c r="G91" s="282"/>
      <c r="H91" s="282"/>
      <c r="I91" s="282"/>
      <c r="N91" s="283"/>
      <c r="O91" s="283"/>
      <c r="P91" s="283"/>
    </row>
    <row r="92" spans="2:16">
      <c r="B92" s="274" t="s">
        <v>6</v>
      </c>
      <c r="C92" s="27">
        <v>407128</v>
      </c>
      <c r="D92" s="27">
        <v>409530</v>
      </c>
      <c r="E92" s="26">
        <f t="shared" si="4"/>
        <v>816658</v>
      </c>
      <c r="G92" s="282"/>
      <c r="H92" s="282"/>
      <c r="I92" s="282"/>
      <c r="N92" s="283"/>
      <c r="O92" s="283"/>
      <c r="P92" s="283"/>
    </row>
    <row r="93" spans="2:16">
      <c r="B93" s="274" t="s">
        <v>10</v>
      </c>
      <c r="C93" s="27">
        <v>436677</v>
      </c>
      <c r="D93" s="27">
        <v>474064</v>
      </c>
      <c r="E93" s="26">
        <f t="shared" si="4"/>
        <v>910741</v>
      </c>
      <c r="G93" s="282"/>
      <c r="H93" s="271"/>
      <c r="I93" s="282"/>
      <c r="N93" s="283"/>
      <c r="O93" s="283"/>
      <c r="P93" s="283"/>
    </row>
    <row r="94" spans="2:16">
      <c r="B94" s="274" t="s">
        <v>3</v>
      </c>
      <c r="C94" s="27">
        <v>265598</v>
      </c>
      <c r="D94" s="27">
        <v>289082</v>
      </c>
      <c r="E94" s="26">
        <f t="shared" si="4"/>
        <v>554680</v>
      </c>
      <c r="G94" s="282"/>
      <c r="H94" s="282"/>
      <c r="I94" s="282"/>
      <c r="N94" s="283"/>
      <c r="O94" s="283"/>
      <c r="P94" s="283"/>
    </row>
    <row r="95" spans="2:16">
      <c r="B95" s="274" t="s">
        <v>54</v>
      </c>
      <c r="C95" s="27">
        <v>89847</v>
      </c>
      <c r="D95" s="27">
        <v>98535</v>
      </c>
      <c r="E95" s="26">
        <f t="shared" si="4"/>
        <v>188382</v>
      </c>
      <c r="G95" s="282"/>
      <c r="H95" s="282"/>
      <c r="I95" s="282"/>
      <c r="N95" s="283"/>
      <c r="O95" s="283"/>
      <c r="P95" s="283"/>
    </row>
    <row r="96" spans="2:16">
      <c r="B96" s="274" t="s">
        <v>28</v>
      </c>
      <c r="C96" s="27">
        <v>230277</v>
      </c>
      <c r="D96" s="27">
        <v>248425</v>
      </c>
      <c r="E96" s="26">
        <f t="shared" si="4"/>
        <v>478702</v>
      </c>
      <c r="G96" s="282"/>
      <c r="H96" s="282"/>
      <c r="I96" s="282"/>
      <c r="N96" s="283"/>
      <c r="O96" s="283"/>
      <c r="P96" s="283"/>
    </row>
    <row r="97" spans="1:16">
      <c r="B97" s="275" t="s">
        <v>4</v>
      </c>
      <c r="C97" s="28">
        <v>266075</v>
      </c>
      <c r="D97" s="28">
        <v>274509</v>
      </c>
      <c r="E97" s="26">
        <f t="shared" si="4"/>
        <v>540584</v>
      </c>
      <c r="G97" s="282"/>
      <c r="H97" s="282"/>
      <c r="I97" s="282"/>
      <c r="N97" s="283"/>
      <c r="O97" s="283"/>
      <c r="P97" s="283"/>
    </row>
    <row r="98" spans="1:16">
      <c r="B98" s="2" t="s">
        <v>78</v>
      </c>
      <c r="C98" s="15">
        <f>SUM(C72:C97)</f>
        <v>10775426</v>
      </c>
      <c r="D98" s="15">
        <f t="shared" ref="D98:E98" si="5">SUM(D72:D97)</f>
        <v>11690515</v>
      </c>
      <c r="E98" s="15">
        <f t="shared" si="5"/>
        <v>22465941</v>
      </c>
      <c r="G98" s="282"/>
      <c r="H98" s="282"/>
      <c r="I98" s="282"/>
    </row>
    <row r="99" spans="1:16">
      <c r="B99" s="268"/>
      <c r="C99" s="29"/>
      <c r="D99" s="29"/>
      <c r="E99" s="30"/>
    </row>
    <row r="100" spans="1:16" s="277" customFormat="1" ht="29.25" customHeight="1">
      <c r="A100" s="7" t="s">
        <v>223</v>
      </c>
      <c r="B100" s="8"/>
      <c r="C100" s="16"/>
      <c r="D100" s="16"/>
      <c r="E100" s="9"/>
      <c r="F100" s="9"/>
      <c r="G100" s="22"/>
      <c r="H100" s="16"/>
      <c r="I100" s="31"/>
      <c r="J100" s="31"/>
      <c r="K100" s="284"/>
    </row>
    <row r="101" spans="1:16" s="277" customFormat="1">
      <c r="A101" s="7" t="s">
        <v>85</v>
      </c>
      <c r="B101" s="278"/>
      <c r="C101" s="279"/>
      <c r="D101" s="279"/>
      <c r="E101" s="280"/>
      <c r="F101" s="280"/>
      <c r="G101" s="281"/>
      <c r="H101" s="281"/>
      <c r="I101" s="281"/>
      <c r="J101" s="281"/>
    </row>
    <row r="102" spans="1:16" s="277" customFormat="1">
      <c r="A102" s="7"/>
      <c r="B102" s="278"/>
      <c r="C102" s="279"/>
      <c r="D102" s="279"/>
      <c r="E102" s="280"/>
      <c r="F102" s="280"/>
      <c r="G102" s="281"/>
      <c r="H102" s="281"/>
      <c r="I102" s="281"/>
      <c r="J102" s="281"/>
    </row>
    <row r="103" spans="1:16">
      <c r="A103" s="13" t="s">
        <v>227</v>
      </c>
    </row>
    <row r="104" spans="1:16">
      <c r="C104" s="1"/>
    </row>
    <row r="105" spans="1:16">
      <c r="B105" s="2" t="s">
        <v>86</v>
      </c>
      <c r="C105" s="3" t="s">
        <v>74</v>
      </c>
      <c r="D105" s="3" t="s">
        <v>80</v>
      </c>
      <c r="E105" s="2" t="s">
        <v>78</v>
      </c>
    </row>
    <row r="106" spans="1:16">
      <c r="B106" s="272" t="s">
        <v>69</v>
      </c>
      <c r="C106" s="32">
        <v>761953</v>
      </c>
      <c r="D106" s="32">
        <v>782324</v>
      </c>
      <c r="E106" s="19">
        <f>SUM(C106:D106)</f>
        <v>1544277</v>
      </c>
      <c r="G106" s="282"/>
      <c r="H106" s="282"/>
      <c r="I106" s="282"/>
      <c r="N106" s="283"/>
      <c r="O106" s="283"/>
      <c r="P106" s="283"/>
    </row>
    <row r="107" spans="1:16">
      <c r="B107" s="274" t="s">
        <v>9</v>
      </c>
      <c r="C107" s="4">
        <v>237015</v>
      </c>
      <c r="D107" s="4">
        <v>240441</v>
      </c>
      <c r="E107" s="20">
        <f t="shared" ref="E107:E119" si="6">SUM(C107:D107)</f>
        <v>477456</v>
      </c>
      <c r="G107" s="282"/>
      <c r="H107" s="282"/>
      <c r="I107" s="282"/>
      <c r="N107" s="283"/>
      <c r="O107" s="283"/>
      <c r="P107" s="283"/>
    </row>
    <row r="108" spans="1:16">
      <c r="B108" s="274" t="s">
        <v>20</v>
      </c>
      <c r="C108" s="4">
        <v>131445</v>
      </c>
      <c r="D108" s="4">
        <v>132189</v>
      </c>
      <c r="E108" s="20">
        <f t="shared" si="6"/>
        <v>263634</v>
      </c>
      <c r="G108" s="282"/>
      <c r="H108" s="271"/>
      <c r="I108" s="282"/>
      <c r="N108" s="283"/>
      <c r="O108" s="283"/>
      <c r="P108" s="283"/>
    </row>
    <row r="109" spans="1:16">
      <c r="B109" s="274" t="s">
        <v>5</v>
      </c>
      <c r="C109" s="4">
        <v>191134</v>
      </c>
      <c r="D109" s="4">
        <v>216041</v>
      </c>
      <c r="E109" s="20">
        <f t="shared" si="6"/>
        <v>407175</v>
      </c>
      <c r="G109" s="282"/>
      <c r="H109" s="282"/>
      <c r="I109" s="282"/>
      <c r="N109" s="283"/>
      <c r="O109" s="283"/>
      <c r="P109" s="283"/>
    </row>
    <row r="110" spans="1:16">
      <c r="B110" s="274" t="s">
        <v>7</v>
      </c>
      <c r="C110" s="4">
        <v>522723</v>
      </c>
      <c r="D110" s="4">
        <v>541932</v>
      </c>
      <c r="E110" s="20">
        <f t="shared" si="6"/>
        <v>1064655</v>
      </c>
      <c r="G110" s="282"/>
      <c r="H110" s="282"/>
      <c r="I110" s="282"/>
      <c r="N110" s="283"/>
      <c r="O110" s="283"/>
      <c r="P110" s="283"/>
    </row>
    <row r="111" spans="1:16">
      <c r="B111" s="274" t="s">
        <v>43</v>
      </c>
      <c r="C111" s="4">
        <v>90193</v>
      </c>
      <c r="D111" s="4">
        <v>89357</v>
      </c>
      <c r="E111" s="20">
        <f t="shared" si="6"/>
        <v>179550</v>
      </c>
      <c r="G111" s="282"/>
      <c r="H111" s="282"/>
      <c r="I111" s="282"/>
      <c r="N111" s="283"/>
      <c r="O111" s="283"/>
      <c r="P111" s="283"/>
    </row>
    <row r="112" spans="1:16">
      <c r="B112" s="274" t="s">
        <v>21</v>
      </c>
      <c r="C112" s="4">
        <v>249162</v>
      </c>
      <c r="D112" s="4">
        <v>256204</v>
      </c>
      <c r="E112" s="20">
        <f t="shared" si="6"/>
        <v>505366</v>
      </c>
      <c r="G112" s="282"/>
      <c r="H112" s="282"/>
      <c r="I112" s="282"/>
      <c r="N112" s="283"/>
      <c r="O112" s="283"/>
      <c r="P112" s="283"/>
    </row>
    <row r="113" spans="1:16">
      <c r="B113" s="274" t="s">
        <v>19</v>
      </c>
      <c r="C113" s="4">
        <v>691475</v>
      </c>
      <c r="D113" s="4">
        <v>729987</v>
      </c>
      <c r="E113" s="20">
        <f t="shared" si="6"/>
        <v>1421462</v>
      </c>
      <c r="G113" s="282"/>
      <c r="H113" s="282"/>
      <c r="I113" s="282"/>
      <c r="N113" s="283"/>
      <c r="O113" s="283"/>
      <c r="P113" s="283"/>
    </row>
    <row r="114" spans="1:16">
      <c r="B114" s="274" t="s">
        <v>39</v>
      </c>
      <c r="C114" s="4">
        <v>161460</v>
      </c>
      <c r="D114" s="4">
        <v>163074</v>
      </c>
      <c r="E114" s="20">
        <f t="shared" si="6"/>
        <v>324534</v>
      </c>
      <c r="G114" s="282"/>
      <c r="H114" s="282"/>
      <c r="I114" s="282"/>
      <c r="N114" s="283"/>
      <c r="O114" s="283"/>
      <c r="P114" s="283"/>
    </row>
    <row r="115" spans="1:16">
      <c r="B115" s="274" t="s">
        <v>1</v>
      </c>
      <c r="C115" s="4">
        <v>311516</v>
      </c>
      <c r="D115" s="4">
        <v>326078</v>
      </c>
      <c r="E115" s="20">
        <f t="shared" si="6"/>
        <v>637594</v>
      </c>
      <c r="G115" s="282"/>
      <c r="H115" s="282"/>
      <c r="I115" s="282"/>
      <c r="N115" s="283"/>
      <c r="O115" s="283"/>
      <c r="P115" s="283"/>
    </row>
    <row r="116" spans="1:16">
      <c r="B116" s="274" t="s">
        <v>70</v>
      </c>
      <c r="C116" s="4">
        <v>253920</v>
      </c>
      <c r="D116" s="4">
        <v>267819</v>
      </c>
      <c r="E116" s="20">
        <f t="shared" si="6"/>
        <v>521739</v>
      </c>
      <c r="G116" s="282"/>
      <c r="H116" s="282"/>
      <c r="I116" s="282"/>
      <c r="N116" s="283"/>
      <c r="O116" s="283"/>
      <c r="P116" s="283"/>
    </row>
    <row r="117" spans="1:16">
      <c r="B117" s="274" t="s">
        <v>26</v>
      </c>
      <c r="C117" s="4">
        <v>360489</v>
      </c>
      <c r="D117" s="4">
        <v>369212</v>
      </c>
      <c r="E117" s="20">
        <f t="shared" si="6"/>
        <v>729701</v>
      </c>
      <c r="G117" s="282"/>
      <c r="H117" s="282"/>
      <c r="I117" s="282"/>
      <c r="N117" s="283"/>
      <c r="O117" s="283"/>
      <c r="P117" s="283"/>
    </row>
    <row r="118" spans="1:16">
      <c r="B118" s="274" t="s">
        <v>62</v>
      </c>
      <c r="C118" s="4">
        <v>269941</v>
      </c>
      <c r="D118" s="4">
        <v>272651</v>
      </c>
      <c r="E118" s="20">
        <f t="shared" si="6"/>
        <v>542592</v>
      </c>
      <c r="G118" s="282"/>
      <c r="H118" s="282"/>
      <c r="I118" s="282"/>
      <c r="N118" s="283"/>
      <c r="O118" s="283"/>
      <c r="P118" s="283"/>
    </row>
    <row r="119" spans="1:16">
      <c r="B119" s="275" t="s">
        <v>24</v>
      </c>
      <c r="C119" s="33">
        <v>400933</v>
      </c>
      <c r="D119" s="33">
        <v>409752</v>
      </c>
      <c r="E119" s="20">
        <f t="shared" si="6"/>
        <v>810685</v>
      </c>
      <c r="G119" s="282"/>
      <c r="H119" s="282"/>
      <c r="I119" s="282"/>
      <c r="N119" s="283"/>
      <c r="O119" s="283"/>
      <c r="P119" s="283"/>
    </row>
    <row r="120" spans="1:16">
      <c r="B120" s="2" t="s">
        <v>78</v>
      </c>
      <c r="C120" s="15">
        <f>SUM(C106:C119)</f>
        <v>4633359</v>
      </c>
      <c r="D120" s="15">
        <f t="shared" ref="D120:E120" si="7">SUM(D106:D119)</f>
        <v>4797061</v>
      </c>
      <c r="E120" s="15">
        <f t="shared" si="7"/>
        <v>9430420</v>
      </c>
      <c r="G120" s="282"/>
      <c r="H120" s="282"/>
      <c r="I120" s="282"/>
    </row>
    <row r="121" spans="1:16">
      <c r="C121" s="271"/>
      <c r="E121" s="271"/>
    </row>
    <row r="122" spans="1:16">
      <c r="A122" s="7" t="s">
        <v>223</v>
      </c>
      <c r="I122" s="283"/>
      <c r="J122" s="283"/>
      <c r="K122" s="283"/>
    </row>
    <row r="123" spans="1:16">
      <c r="A123" s="7" t="s">
        <v>85</v>
      </c>
      <c r="I123" s="271"/>
    </row>
    <row r="124" spans="1:16">
      <c r="L124" s="271"/>
    </row>
  </sheetData>
  <pageMargins left="0.75" right="0.75" top="1" bottom="0.53" header="0.5" footer="0.5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7"/>
  <sheetViews>
    <sheetView zoomScale="80" zoomScaleNormal="80" workbookViewId="0">
      <selection activeCell="I10" sqref="I10"/>
    </sheetView>
  </sheetViews>
  <sheetFormatPr defaultRowHeight="24.6"/>
  <cols>
    <col min="1" max="1" width="7.33203125" style="37" customWidth="1"/>
    <col min="2" max="2" width="24.109375" style="37" customWidth="1"/>
    <col min="3" max="4" width="14.44140625" style="37" bestFit="1" customWidth="1"/>
    <col min="5" max="5" width="13.6640625" style="37" customWidth="1"/>
    <col min="6" max="6" width="19.6640625" style="37" customWidth="1"/>
    <col min="7" max="7" width="12" style="37" customWidth="1"/>
    <col min="8" max="256" width="9.109375" style="37"/>
    <col min="257" max="257" width="7.33203125" style="37" customWidth="1"/>
    <col min="258" max="258" width="24.109375" style="37" customWidth="1"/>
    <col min="259" max="260" width="14.44140625" style="37" bestFit="1" customWidth="1"/>
    <col min="261" max="261" width="13.6640625" style="37" customWidth="1"/>
    <col min="262" max="262" width="19.6640625" style="37" customWidth="1"/>
    <col min="263" max="263" width="12" style="37" customWidth="1"/>
    <col min="264" max="512" width="9.109375" style="37"/>
    <col min="513" max="513" width="7.33203125" style="37" customWidth="1"/>
    <col min="514" max="514" width="24.109375" style="37" customWidth="1"/>
    <col min="515" max="516" width="14.44140625" style="37" bestFit="1" customWidth="1"/>
    <col min="517" max="517" width="13.6640625" style="37" customWidth="1"/>
    <col min="518" max="518" width="19.6640625" style="37" customWidth="1"/>
    <col min="519" max="519" width="12" style="37" customWidth="1"/>
    <col min="520" max="768" width="9.109375" style="37"/>
    <col min="769" max="769" width="7.33203125" style="37" customWidth="1"/>
    <col min="770" max="770" width="24.109375" style="37" customWidth="1"/>
    <col min="771" max="772" width="14.44140625" style="37" bestFit="1" customWidth="1"/>
    <col min="773" max="773" width="13.6640625" style="37" customWidth="1"/>
    <col min="774" max="774" width="19.6640625" style="37" customWidth="1"/>
    <col min="775" max="775" width="12" style="37" customWidth="1"/>
    <col min="776" max="1024" width="9.109375" style="37"/>
    <col min="1025" max="1025" width="7.33203125" style="37" customWidth="1"/>
    <col min="1026" max="1026" width="24.109375" style="37" customWidth="1"/>
    <col min="1027" max="1028" width="14.44140625" style="37" bestFit="1" customWidth="1"/>
    <col min="1029" max="1029" width="13.6640625" style="37" customWidth="1"/>
    <col min="1030" max="1030" width="19.6640625" style="37" customWidth="1"/>
    <col min="1031" max="1031" width="12" style="37" customWidth="1"/>
    <col min="1032" max="1280" width="9.109375" style="37"/>
    <col min="1281" max="1281" width="7.33203125" style="37" customWidth="1"/>
    <col min="1282" max="1282" width="24.109375" style="37" customWidth="1"/>
    <col min="1283" max="1284" width="14.44140625" style="37" bestFit="1" customWidth="1"/>
    <col min="1285" max="1285" width="13.6640625" style="37" customWidth="1"/>
    <col min="1286" max="1286" width="19.6640625" style="37" customWidth="1"/>
    <col min="1287" max="1287" width="12" style="37" customWidth="1"/>
    <col min="1288" max="1536" width="9.109375" style="37"/>
    <col min="1537" max="1537" width="7.33203125" style="37" customWidth="1"/>
    <col min="1538" max="1538" width="24.109375" style="37" customWidth="1"/>
    <col min="1539" max="1540" width="14.44140625" style="37" bestFit="1" customWidth="1"/>
    <col min="1541" max="1541" width="13.6640625" style="37" customWidth="1"/>
    <col min="1542" max="1542" width="19.6640625" style="37" customWidth="1"/>
    <col min="1543" max="1543" width="12" style="37" customWidth="1"/>
    <col min="1544" max="1792" width="9.109375" style="37"/>
    <col min="1793" max="1793" width="7.33203125" style="37" customWidth="1"/>
    <col min="1794" max="1794" width="24.109375" style="37" customWidth="1"/>
    <col min="1795" max="1796" width="14.44140625" style="37" bestFit="1" customWidth="1"/>
    <col min="1797" max="1797" width="13.6640625" style="37" customWidth="1"/>
    <col min="1798" max="1798" width="19.6640625" style="37" customWidth="1"/>
    <col min="1799" max="1799" width="12" style="37" customWidth="1"/>
    <col min="1800" max="2048" width="9.109375" style="37"/>
    <col min="2049" max="2049" width="7.33203125" style="37" customWidth="1"/>
    <col min="2050" max="2050" width="24.109375" style="37" customWidth="1"/>
    <col min="2051" max="2052" width="14.44140625" style="37" bestFit="1" customWidth="1"/>
    <col min="2053" max="2053" width="13.6640625" style="37" customWidth="1"/>
    <col min="2054" max="2054" width="19.6640625" style="37" customWidth="1"/>
    <col min="2055" max="2055" width="12" style="37" customWidth="1"/>
    <col min="2056" max="2304" width="9.109375" style="37"/>
    <col min="2305" max="2305" width="7.33203125" style="37" customWidth="1"/>
    <col min="2306" max="2306" width="24.109375" style="37" customWidth="1"/>
    <col min="2307" max="2308" width="14.44140625" style="37" bestFit="1" customWidth="1"/>
    <col min="2309" max="2309" width="13.6640625" style="37" customWidth="1"/>
    <col min="2310" max="2310" width="19.6640625" style="37" customWidth="1"/>
    <col min="2311" max="2311" width="12" style="37" customWidth="1"/>
    <col min="2312" max="2560" width="9.109375" style="37"/>
    <col min="2561" max="2561" width="7.33203125" style="37" customWidth="1"/>
    <col min="2562" max="2562" width="24.109375" style="37" customWidth="1"/>
    <col min="2563" max="2564" width="14.44140625" style="37" bestFit="1" customWidth="1"/>
    <col min="2565" max="2565" width="13.6640625" style="37" customWidth="1"/>
    <col min="2566" max="2566" width="19.6640625" style="37" customWidth="1"/>
    <col min="2567" max="2567" width="12" style="37" customWidth="1"/>
    <col min="2568" max="2816" width="9.109375" style="37"/>
    <col min="2817" max="2817" width="7.33203125" style="37" customWidth="1"/>
    <col min="2818" max="2818" width="24.109375" style="37" customWidth="1"/>
    <col min="2819" max="2820" width="14.44140625" style="37" bestFit="1" customWidth="1"/>
    <col min="2821" max="2821" width="13.6640625" style="37" customWidth="1"/>
    <col min="2822" max="2822" width="19.6640625" style="37" customWidth="1"/>
    <col min="2823" max="2823" width="12" style="37" customWidth="1"/>
    <col min="2824" max="3072" width="9.109375" style="37"/>
    <col min="3073" max="3073" width="7.33203125" style="37" customWidth="1"/>
    <col min="3074" max="3074" width="24.109375" style="37" customWidth="1"/>
    <col min="3075" max="3076" width="14.44140625" style="37" bestFit="1" customWidth="1"/>
    <col min="3077" max="3077" width="13.6640625" style="37" customWidth="1"/>
    <col min="3078" max="3078" width="19.6640625" style="37" customWidth="1"/>
    <col min="3079" max="3079" width="12" style="37" customWidth="1"/>
    <col min="3080" max="3328" width="9.109375" style="37"/>
    <col min="3329" max="3329" width="7.33203125" style="37" customWidth="1"/>
    <col min="3330" max="3330" width="24.109375" style="37" customWidth="1"/>
    <col min="3331" max="3332" width="14.44140625" style="37" bestFit="1" customWidth="1"/>
    <col min="3333" max="3333" width="13.6640625" style="37" customWidth="1"/>
    <col min="3334" max="3334" width="19.6640625" style="37" customWidth="1"/>
    <col min="3335" max="3335" width="12" style="37" customWidth="1"/>
    <col min="3336" max="3584" width="9.109375" style="37"/>
    <col min="3585" max="3585" width="7.33203125" style="37" customWidth="1"/>
    <col min="3586" max="3586" width="24.109375" style="37" customWidth="1"/>
    <col min="3587" max="3588" width="14.44140625" style="37" bestFit="1" customWidth="1"/>
    <col min="3589" max="3589" width="13.6640625" style="37" customWidth="1"/>
    <col min="3590" max="3590" width="19.6640625" style="37" customWidth="1"/>
    <col min="3591" max="3591" width="12" style="37" customWidth="1"/>
    <col min="3592" max="3840" width="9.109375" style="37"/>
    <col min="3841" max="3841" width="7.33203125" style="37" customWidth="1"/>
    <col min="3842" max="3842" width="24.109375" style="37" customWidth="1"/>
    <col min="3843" max="3844" width="14.44140625" style="37" bestFit="1" customWidth="1"/>
    <col min="3845" max="3845" width="13.6640625" style="37" customWidth="1"/>
    <col min="3846" max="3846" width="19.6640625" style="37" customWidth="1"/>
    <col min="3847" max="3847" width="12" style="37" customWidth="1"/>
    <col min="3848" max="4096" width="9.109375" style="37"/>
    <col min="4097" max="4097" width="7.33203125" style="37" customWidth="1"/>
    <col min="4098" max="4098" width="24.109375" style="37" customWidth="1"/>
    <col min="4099" max="4100" width="14.44140625" style="37" bestFit="1" customWidth="1"/>
    <col min="4101" max="4101" width="13.6640625" style="37" customWidth="1"/>
    <col min="4102" max="4102" width="19.6640625" style="37" customWidth="1"/>
    <col min="4103" max="4103" width="12" style="37" customWidth="1"/>
    <col min="4104" max="4352" width="9.109375" style="37"/>
    <col min="4353" max="4353" width="7.33203125" style="37" customWidth="1"/>
    <col min="4354" max="4354" width="24.109375" style="37" customWidth="1"/>
    <col min="4355" max="4356" width="14.44140625" style="37" bestFit="1" customWidth="1"/>
    <col min="4357" max="4357" width="13.6640625" style="37" customWidth="1"/>
    <col min="4358" max="4358" width="19.6640625" style="37" customWidth="1"/>
    <col min="4359" max="4359" width="12" style="37" customWidth="1"/>
    <col min="4360" max="4608" width="9.109375" style="37"/>
    <col min="4609" max="4609" width="7.33203125" style="37" customWidth="1"/>
    <col min="4610" max="4610" width="24.109375" style="37" customWidth="1"/>
    <col min="4611" max="4612" width="14.44140625" style="37" bestFit="1" customWidth="1"/>
    <col min="4613" max="4613" width="13.6640625" style="37" customWidth="1"/>
    <col min="4614" max="4614" width="19.6640625" style="37" customWidth="1"/>
    <col min="4615" max="4615" width="12" style="37" customWidth="1"/>
    <col min="4616" max="4864" width="9.109375" style="37"/>
    <col min="4865" max="4865" width="7.33203125" style="37" customWidth="1"/>
    <col min="4866" max="4866" width="24.109375" style="37" customWidth="1"/>
    <col min="4867" max="4868" width="14.44140625" style="37" bestFit="1" customWidth="1"/>
    <col min="4869" max="4869" width="13.6640625" style="37" customWidth="1"/>
    <col min="4870" max="4870" width="19.6640625" style="37" customWidth="1"/>
    <col min="4871" max="4871" width="12" style="37" customWidth="1"/>
    <col min="4872" max="5120" width="9.109375" style="37"/>
    <col min="5121" max="5121" width="7.33203125" style="37" customWidth="1"/>
    <col min="5122" max="5122" width="24.109375" style="37" customWidth="1"/>
    <col min="5123" max="5124" width="14.44140625" style="37" bestFit="1" customWidth="1"/>
    <col min="5125" max="5125" width="13.6640625" style="37" customWidth="1"/>
    <col min="5126" max="5126" width="19.6640625" style="37" customWidth="1"/>
    <col min="5127" max="5127" width="12" style="37" customWidth="1"/>
    <col min="5128" max="5376" width="9.109375" style="37"/>
    <col min="5377" max="5377" width="7.33203125" style="37" customWidth="1"/>
    <col min="5378" max="5378" width="24.109375" style="37" customWidth="1"/>
    <col min="5379" max="5380" width="14.44140625" style="37" bestFit="1" customWidth="1"/>
    <col min="5381" max="5381" width="13.6640625" style="37" customWidth="1"/>
    <col min="5382" max="5382" width="19.6640625" style="37" customWidth="1"/>
    <col min="5383" max="5383" width="12" style="37" customWidth="1"/>
    <col min="5384" max="5632" width="9.109375" style="37"/>
    <col min="5633" max="5633" width="7.33203125" style="37" customWidth="1"/>
    <col min="5634" max="5634" width="24.109375" style="37" customWidth="1"/>
    <col min="5635" max="5636" width="14.44140625" style="37" bestFit="1" customWidth="1"/>
    <col min="5637" max="5637" width="13.6640625" style="37" customWidth="1"/>
    <col min="5638" max="5638" width="19.6640625" style="37" customWidth="1"/>
    <col min="5639" max="5639" width="12" style="37" customWidth="1"/>
    <col min="5640" max="5888" width="9.109375" style="37"/>
    <col min="5889" max="5889" width="7.33203125" style="37" customWidth="1"/>
    <col min="5890" max="5890" width="24.109375" style="37" customWidth="1"/>
    <col min="5891" max="5892" width="14.44140625" style="37" bestFit="1" customWidth="1"/>
    <col min="5893" max="5893" width="13.6640625" style="37" customWidth="1"/>
    <col min="5894" max="5894" width="19.6640625" style="37" customWidth="1"/>
    <col min="5895" max="5895" width="12" style="37" customWidth="1"/>
    <col min="5896" max="6144" width="9.109375" style="37"/>
    <col min="6145" max="6145" width="7.33203125" style="37" customWidth="1"/>
    <col min="6146" max="6146" width="24.109375" style="37" customWidth="1"/>
    <col min="6147" max="6148" width="14.44140625" style="37" bestFit="1" customWidth="1"/>
    <col min="6149" max="6149" width="13.6640625" style="37" customWidth="1"/>
    <col min="6150" max="6150" width="19.6640625" style="37" customWidth="1"/>
    <col min="6151" max="6151" width="12" style="37" customWidth="1"/>
    <col min="6152" max="6400" width="9.109375" style="37"/>
    <col min="6401" max="6401" width="7.33203125" style="37" customWidth="1"/>
    <col min="6402" max="6402" width="24.109375" style="37" customWidth="1"/>
    <col min="6403" max="6404" width="14.44140625" style="37" bestFit="1" customWidth="1"/>
    <col min="6405" max="6405" width="13.6640625" style="37" customWidth="1"/>
    <col min="6406" max="6406" width="19.6640625" style="37" customWidth="1"/>
    <col min="6407" max="6407" width="12" style="37" customWidth="1"/>
    <col min="6408" max="6656" width="9.109375" style="37"/>
    <col min="6657" max="6657" width="7.33203125" style="37" customWidth="1"/>
    <col min="6658" max="6658" width="24.109375" style="37" customWidth="1"/>
    <col min="6659" max="6660" width="14.44140625" style="37" bestFit="1" customWidth="1"/>
    <col min="6661" max="6661" width="13.6640625" style="37" customWidth="1"/>
    <col min="6662" max="6662" width="19.6640625" style="37" customWidth="1"/>
    <col min="6663" max="6663" width="12" style="37" customWidth="1"/>
    <col min="6664" max="6912" width="9.109375" style="37"/>
    <col min="6913" max="6913" width="7.33203125" style="37" customWidth="1"/>
    <col min="6914" max="6914" width="24.109375" style="37" customWidth="1"/>
    <col min="6915" max="6916" width="14.44140625" style="37" bestFit="1" customWidth="1"/>
    <col min="6917" max="6917" width="13.6640625" style="37" customWidth="1"/>
    <col min="6918" max="6918" width="19.6640625" style="37" customWidth="1"/>
    <col min="6919" max="6919" width="12" style="37" customWidth="1"/>
    <col min="6920" max="7168" width="9.109375" style="37"/>
    <col min="7169" max="7169" width="7.33203125" style="37" customWidth="1"/>
    <col min="7170" max="7170" width="24.109375" style="37" customWidth="1"/>
    <col min="7171" max="7172" width="14.44140625" style="37" bestFit="1" customWidth="1"/>
    <col min="7173" max="7173" width="13.6640625" style="37" customWidth="1"/>
    <col min="7174" max="7174" width="19.6640625" style="37" customWidth="1"/>
    <col min="7175" max="7175" width="12" style="37" customWidth="1"/>
    <col min="7176" max="7424" width="9.109375" style="37"/>
    <col min="7425" max="7425" width="7.33203125" style="37" customWidth="1"/>
    <col min="7426" max="7426" width="24.109375" style="37" customWidth="1"/>
    <col min="7427" max="7428" width="14.44140625" style="37" bestFit="1" customWidth="1"/>
    <col min="7429" max="7429" width="13.6640625" style="37" customWidth="1"/>
    <col min="7430" max="7430" width="19.6640625" style="37" customWidth="1"/>
    <col min="7431" max="7431" width="12" style="37" customWidth="1"/>
    <col min="7432" max="7680" width="9.109375" style="37"/>
    <col min="7681" max="7681" width="7.33203125" style="37" customWidth="1"/>
    <col min="7682" max="7682" width="24.109375" style="37" customWidth="1"/>
    <col min="7683" max="7684" width="14.44140625" style="37" bestFit="1" customWidth="1"/>
    <col min="7685" max="7685" width="13.6640625" style="37" customWidth="1"/>
    <col min="7686" max="7686" width="19.6640625" style="37" customWidth="1"/>
    <col min="7687" max="7687" width="12" style="37" customWidth="1"/>
    <col min="7688" max="7936" width="9.109375" style="37"/>
    <col min="7937" max="7937" width="7.33203125" style="37" customWidth="1"/>
    <col min="7938" max="7938" width="24.109375" style="37" customWidth="1"/>
    <col min="7939" max="7940" width="14.44140625" style="37" bestFit="1" customWidth="1"/>
    <col min="7941" max="7941" width="13.6640625" style="37" customWidth="1"/>
    <col min="7942" max="7942" width="19.6640625" style="37" customWidth="1"/>
    <col min="7943" max="7943" width="12" style="37" customWidth="1"/>
    <col min="7944" max="8192" width="9.109375" style="37"/>
    <col min="8193" max="8193" width="7.33203125" style="37" customWidth="1"/>
    <col min="8194" max="8194" width="24.109375" style="37" customWidth="1"/>
    <col min="8195" max="8196" width="14.44140625" style="37" bestFit="1" customWidth="1"/>
    <col min="8197" max="8197" width="13.6640625" style="37" customWidth="1"/>
    <col min="8198" max="8198" width="19.6640625" style="37" customWidth="1"/>
    <col min="8199" max="8199" width="12" style="37" customWidth="1"/>
    <col min="8200" max="8448" width="9.109375" style="37"/>
    <col min="8449" max="8449" width="7.33203125" style="37" customWidth="1"/>
    <col min="8450" max="8450" width="24.109375" style="37" customWidth="1"/>
    <col min="8451" max="8452" width="14.44140625" style="37" bestFit="1" customWidth="1"/>
    <col min="8453" max="8453" width="13.6640625" style="37" customWidth="1"/>
    <col min="8454" max="8454" width="19.6640625" style="37" customWidth="1"/>
    <col min="8455" max="8455" width="12" style="37" customWidth="1"/>
    <col min="8456" max="8704" width="9.109375" style="37"/>
    <col min="8705" max="8705" width="7.33203125" style="37" customWidth="1"/>
    <col min="8706" max="8706" width="24.109375" style="37" customWidth="1"/>
    <col min="8707" max="8708" width="14.44140625" style="37" bestFit="1" customWidth="1"/>
    <col min="8709" max="8709" width="13.6640625" style="37" customWidth="1"/>
    <col min="8710" max="8710" width="19.6640625" style="37" customWidth="1"/>
    <col min="8711" max="8711" width="12" style="37" customWidth="1"/>
    <col min="8712" max="8960" width="9.109375" style="37"/>
    <col min="8961" max="8961" width="7.33203125" style="37" customWidth="1"/>
    <col min="8962" max="8962" width="24.109375" style="37" customWidth="1"/>
    <col min="8963" max="8964" width="14.44140625" style="37" bestFit="1" customWidth="1"/>
    <col min="8965" max="8965" width="13.6640625" style="37" customWidth="1"/>
    <col min="8966" max="8966" width="19.6640625" style="37" customWidth="1"/>
    <col min="8967" max="8967" width="12" style="37" customWidth="1"/>
    <col min="8968" max="9216" width="9.109375" style="37"/>
    <col min="9217" max="9217" width="7.33203125" style="37" customWidth="1"/>
    <col min="9218" max="9218" width="24.109375" style="37" customWidth="1"/>
    <col min="9219" max="9220" width="14.44140625" style="37" bestFit="1" customWidth="1"/>
    <col min="9221" max="9221" width="13.6640625" style="37" customWidth="1"/>
    <col min="9222" max="9222" width="19.6640625" style="37" customWidth="1"/>
    <col min="9223" max="9223" width="12" style="37" customWidth="1"/>
    <col min="9224" max="9472" width="9.109375" style="37"/>
    <col min="9473" max="9473" width="7.33203125" style="37" customWidth="1"/>
    <col min="9474" max="9474" width="24.109375" style="37" customWidth="1"/>
    <col min="9475" max="9476" width="14.44140625" style="37" bestFit="1" customWidth="1"/>
    <col min="9477" max="9477" width="13.6640625" style="37" customWidth="1"/>
    <col min="9478" max="9478" width="19.6640625" style="37" customWidth="1"/>
    <col min="9479" max="9479" width="12" style="37" customWidth="1"/>
    <col min="9480" max="9728" width="9.109375" style="37"/>
    <col min="9729" max="9729" width="7.33203125" style="37" customWidth="1"/>
    <col min="9730" max="9730" width="24.109375" style="37" customWidth="1"/>
    <col min="9731" max="9732" width="14.44140625" style="37" bestFit="1" customWidth="1"/>
    <col min="9733" max="9733" width="13.6640625" style="37" customWidth="1"/>
    <col min="9734" max="9734" width="19.6640625" style="37" customWidth="1"/>
    <col min="9735" max="9735" width="12" style="37" customWidth="1"/>
    <col min="9736" max="9984" width="9.109375" style="37"/>
    <col min="9985" max="9985" width="7.33203125" style="37" customWidth="1"/>
    <col min="9986" max="9986" width="24.109375" style="37" customWidth="1"/>
    <col min="9987" max="9988" width="14.44140625" style="37" bestFit="1" customWidth="1"/>
    <col min="9989" max="9989" width="13.6640625" style="37" customWidth="1"/>
    <col min="9990" max="9990" width="19.6640625" style="37" customWidth="1"/>
    <col min="9991" max="9991" width="12" style="37" customWidth="1"/>
    <col min="9992" max="10240" width="9.109375" style="37"/>
    <col min="10241" max="10241" width="7.33203125" style="37" customWidth="1"/>
    <col min="10242" max="10242" width="24.109375" style="37" customWidth="1"/>
    <col min="10243" max="10244" width="14.44140625" style="37" bestFit="1" customWidth="1"/>
    <col min="10245" max="10245" width="13.6640625" style="37" customWidth="1"/>
    <col min="10246" max="10246" width="19.6640625" style="37" customWidth="1"/>
    <col min="10247" max="10247" width="12" style="37" customWidth="1"/>
    <col min="10248" max="10496" width="9.109375" style="37"/>
    <col min="10497" max="10497" width="7.33203125" style="37" customWidth="1"/>
    <col min="10498" max="10498" width="24.109375" style="37" customWidth="1"/>
    <col min="10499" max="10500" width="14.44140625" style="37" bestFit="1" customWidth="1"/>
    <col min="10501" max="10501" width="13.6640625" style="37" customWidth="1"/>
    <col min="10502" max="10502" width="19.6640625" style="37" customWidth="1"/>
    <col min="10503" max="10503" width="12" style="37" customWidth="1"/>
    <col min="10504" max="10752" width="9.109375" style="37"/>
    <col min="10753" max="10753" width="7.33203125" style="37" customWidth="1"/>
    <col min="10754" max="10754" width="24.109375" style="37" customWidth="1"/>
    <col min="10755" max="10756" width="14.44140625" style="37" bestFit="1" customWidth="1"/>
    <col min="10757" max="10757" width="13.6640625" style="37" customWidth="1"/>
    <col min="10758" max="10758" width="19.6640625" style="37" customWidth="1"/>
    <col min="10759" max="10759" width="12" style="37" customWidth="1"/>
    <col min="10760" max="11008" width="9.109375" style="37"/>
    <col min="11009" max="11009" width="7.33203125" style="37" customWidth="1"/>
    <col min="11010" max="11010" width="24.109375" style="37" customWidth="1"/>
    <col min="11011" max="11012" width="14.44140625" style="37" bestFit="1" customWidth="1"/>
    <col min="11013" max="11013" width="13.6640625" style="37" customWidth="1"/>
    <col min="11014" max="11014" width="19.6640625" style="37" customWidth="1"/>
    <col min="11015" max="11015" width="12" style="37" customWidth="1"/>
    <col min="11016" max="11264" width="9.109375" style="37"/>
    <col min="11265" max="11265" width="7.33203125" style="37" customWidth="1"/>
    <col min="11266" max="11266" width="24.109375" style="37" customWidth="1"/>
    <col min="11267" max="11268" width="14.44140625" style="37" bestFit="1" customWidth="1"/>
    <col min="11269" max="11269" width="13.6640625" style="37" customWidth="1"/>
    <col min="11270" max="11270" width="19.6640625" style="37" customWidth="1"/>
    <col min="11271" max="11271" width="12" style="37" customWidth="1"/>
    <col min="11272" max="11520" width="9.109375" style="37"/>
    <col min="11521" max="11521" width="7.33203125" style="37" customWidth="1"/>
    <col min="11522" max="11522" width="24.109375" style="37" customWidth="1"/>
    <col min="11523" max="11524" width="14.44140625" style="37" bestFit="1" customWidth="1"/>
    <col min="11525" max="11525" width="13.6640625" style="37" customWidth="1"/>
    <col min="11526" max="11526" width="19.6640625" style="37" customWidth="1"/>
    <col min="11527" max="11527" width="12" style="37" customWidth="1"/>
    <col min="11528" max="11776" width="9.109375" style="37"/>
    <col min="11777" max="11777" width="7.33203125" style="37" customWidth="1"/>
    <col min="11778" max="11778" width="24.109375" style="37" customWidth="1"/>
    <col min="11779" max="11780" width="14.44140625" style="37" bestFit="1" customWidth="1"/>
    <col min="11781" max="11781" width="13.6640625" style="37" customWidth="1"/>
    <col min="11782" max="11782" width="19.6640625" style="37" customWidth="1"/>
    <col min="11783" max="11783" width="12" style="37" customWidth="1"/>
    <col min="11784" max="12032" width="9.109375" style="37"/>
    <col min="12033" max="12033" width="7.33203125" style="37" customWidth="1"/>
    <col min="12034" max="12034" width="24.109375" style="37" customWidth="1"/>
    <col min="12035" max="12036" width="14.44140625" style="37" bestFit="1" customWidth="1"/>
    <col min="12037" max="12037" width="13.6640625" style="37" customWidth="1"/>
    <col min="12038" max="12038" width="19.6640625" style="37" customWidth="1"/>
    <col min="12039" max="12039" width="12" style="37" customWidth="1"/>
    <col min="12040" max="12288" width="9.109375" style="37"/>
    <col min="12289" max="12289" width="7.33203125" style="37" customWidth="1"/>
    <col min="12290" max="12290" width="24.109375" style="37" customWidth="1"/>
    <col min="12291" max="12292" width="14.44140625" style="37" bestFit="1" customWidth="1"/>
    <col min="12293" max="12293" width="13.6640625" style="37" customWidth="1"/>
    <col min="12294" max="12294" width="19.6640625" style="37" customWidth="1"/>
    <col min="12295" max="12295" width="12" style="37" customWidth="1"/>
    <col min="12296" max="12544" width="9.109375" style="37"/>
    <col min="12545" max="12545" width="7.33203125" style="37" customWidth="1"/>
    <col min="12546" max="12546" width="24.109375" style="37" customWidth="1"/>
    <col min="12547" max="12548" width="14.44140625" style="37" bestFit="1" customWidth="1"/>
    <col min="12549" max="12549" width="13.6640625" style="37" customWidth="1"/>
    <col min="12550" max="12550" width="19.6640625" style="37" customWidth="1"/>
    <col min="12551" max="12551" width="12" style="37" customWidth="1"/>
    <col min="12552" max="12800" width="9.109375" style="37"/>
    <col min="12801" max="12801" width="7.33203125" style="37" customWidth="1"/>
    <col min="12802" max="12802" width="24.109375" style="37" customWidth="1"/>
    <col min="12803" max="12804" width="14.44140625" style="37" bestFit="1" customWidth="1"/>
    <col min="12805" max="12805" width="13.6640625" style="37" customWidth="1"/>
    <col min="12806" max="12806" width="19.6640625" style="37" customWidth="1"/>
    <col min="12807" max="12807" width="12" style="37" customWidth="1"/>
    <col min="12808" max="13056" width="9.109375" style="37"/>
    <col min="13057" max="13057" width="7.33203125" style="37" customWidth="1"/>
    <col min="13058" max="13058" width="24.109375" style="37" customWidth="1"/>
    <col min="13059" max="13060" width="14.44140625" style="37" bestFit="1" customWidth="1"/>
    <col min="13061" max="13061" width="13.6640625" style="37" customWidth="1"/>
    <col min="13062" max="13062" width="19.6640625" style="37" customWidth="1"/>
    <col min="13063" max="13063" width="12" style="37" customWidth="1"/>
    <col min="13064" max="13312" width="9.109375" style="37"/>
    <col min="13313" max="13313" width="7.33203125" style="37" customWidth="1"/>
    <col min="13314" max="13314" width="24.109375" style="37" customWidth="1"/>
    <col min="13315" max="13316" width="14.44140625" style="37" bestFit="1" customWidth="1"/>
    <col min="13317" max="13317" width="13.6640625" style="37" customWidth="1"/>
    <col min="13318" max="13318" width="19.6640625" style="37" customWidth="1"/>
    <col min="13319" max="13319" width="12" style="37" customWidth="1"/>
    <col min="13320" max="13568" width="9.109375" style="37"/>
    <col min="13569" max="13569" width="7.33203125" style="37" customWidth="1"/>
    <col min="13570" max="13570" width="24.109375" style="37" customWidth="1"/>
    <col min="13571" max="13572" width="14.44140625" style="37" bestFit="1" customWidth="1"/>
    <col min="13573" max="13573" width="13.6640625" style="37" customWidth="1"/>
    <col min="13574" max="13574" width="19.6640625" style="37" customWidth="1"/>
    <col min="13575" max="13575" width="12" style="37" customWidth="1"/>
    <col min="13576" max="13824" width="9.109375" style="37"/>
    <col min="13825" max="13825" width="7.33203125" style="37" customWidth="1"/>
    <col min="13826" max="13826" width="24.109375" style="37" customWidth="1"/>
    <col min="13827" max="13828" width="14.44140625" style="37" bestFit="1" customWidth="1"/>
    <col min="13829" max="13829" width="13.6640625" style="37" customWidth="1"/>
    <col min="13830" max="13830" width="19.6640625" style="37" customWidth="1"/>
    <col min="13831" max="13831" width="12" style="37" customWidth="1"/>
    <col min="13832" max="14080" width="9.109375" style="37"/>
    <col min="14081" max="14081" width="7.33203125" style="37" customWidth="1"/>
    <col min="14082" max="14082" width="24.109375" style="37" customWidth="1"/>
    <col min="14083" max="14084" width="14.44140625" style="37" bestFit="1" customWidth="1"/>
    <col min="14085" max="14085" width="13.6640625" style="37" customWidth="1"/>
    <col min="14086" max="14086" width="19.6640625" style="37" customWidth="1"/>
    <col min="14087" max="14087" width="12" style="37" customWidth="1"/>
    <col min="14088" max="14336" width="9.109375" style="37"/>
    <col min="14337" max="14337" width="7.33203125" style="37" customWidth="1"/>
    <col min="14338" max="14338" width="24.109375" style="37" customWidth="1"/>
    <col min="14339" max="14340" width="14.44140625" style="37" bestFit="1" customWidth="1"/>
    <col min="14341" max="14341" width="13.6640625" style="37" customWidth="1"/>
    <col min="14342" max="14342" width="19.6640625" style="37" customWidth="1"/>
    <col min="14343" max="14343" width="12" style="37" customWidth="1"/>
    <col min="14344" max="14592" width="9.109375" style="37"/>
    <col min="14593" max="14593" width="7.33203125" style="37" customWidth="1"/>
    <col min="14594" max="14594" width="24.109375" style="37" customWidth="1"/>
    <col min="14595" max="14596" width="14.44140625" style="37" bestFit="1" customWidth="1"/>
    <col min="14597" max="14597" width="13.6640625" style="37" customWidth="1"/>
    <col min="14598" max="14598" width="19.6640625" style="37" customWidth="1"/>
    <col min="14599" max="14599" width="12" style="37" customWidth="1"/>
    <col min="14600" max="14848" width="9.109375" style="37"/>
    <col min="14849" max="14849" width="7.33203125" style="37" customWidth="1"/>
    <col min="14850" max="14850" width="24.109375" style="37" customWidth="1"/>
    <col min="14851" max="14852" width="14.44140625" style="37" bestFit="1" customWidth="1"/>
    <col min="14853" max="14853" width="13.6640625" style="37" customWidth="1"/>
    <col min="14854" max="14854" width="19.6640625" style="37" customWidth="1"/>
    <col min="14855" max="14855" width="12" style="37" customWidth="1"/>
    <col min="14856" max="15104" width="9.109375" style="37"/>
    <col min="15105" max="15105" width="7.33203125" style="37" customWidth="1"/>
    <col min="15106" max="15106" width="24.109375" style="37" customWidth="1"/>
    <col min="15107" max="15108" width="14.44140625" style="37" bestFit="1" customWidth="1"/>
    <col min="15109" max="15109" width="13.6640625" style="37" customWidth="1"/>
    <col min="15110" max="15110" width="19.6640625" style="37" customWidth="1"/>
    <col min="15111" max="15111" width="12" style="37" customWidth="1"/>
    <col min="15112" max="15360" width="9.109375" style="37"/>
    <col min="15361" max="15361" width="7.33203125" style="37" customWidth="1"/>
    <col min="15362" max="15362" width="24.109375" style="37" customWidth="1"/>
    <col min="15363" max="15364" width="14.44140625" style="37" bestFit="1" customWidth="1"/>
    <col min="15365" max="15365" width="13.6640625" style="37" customWidth="1"/>
    <col min="15366" max="15366" width="19.6640625" style="37" customWidth="1"/>
    <col min="15367" max="15367" width="12" style="37" customWidth="1"/>
    <col min="15368" max="15616" width="9.109375" style="37"/>
    <col min="15617" max="15617" width="7.33203125" style="37" customWidth="1"/>
    <col min="15618" max="15618" width="24.109375" style="37" customWidth="1"/>
    <col min="15619" max="15620" width="14.44140625" style="37" bestFit="1" customWidth="1"/>
    <col min="15621" max="15621" width="13.6640625" style="37" customWidth="1"/>
    <col min="15622" max="15622" width="19.6640625" style="37" customWidth="1"/>
    <col min="15623" max="15623" width="12" style="37" customWidth="1"/>
    <col min="15624" max="15872" width="9.109375" style="37"/>
    <col min="15873" max="15873" width="7.33203125" style="37" customWidth="1"/>
    <col min="15874" max="15874" width="24.109375" style="37" customWidth="1"/>
    <col min="15875" max="15876" width="14.44140625" style="37" bestFit="1" customWidth="1"/>
    <col min="15877" max="15877" width="13.6640625" style="37" customWidth="1"/>
    <col min="15878" max="15878" width="19.6640625" style="37" customWidth="1"/>
    <col min="15879" max="15879" width="12" style="37" customWidth="1"/>
    <col min="15880" max="16128" width="9.109375" style="37"/>
    <col min="16129" max="16129" width="7.33203125" style="37" customWidth="1"/>
    <col min="16130" max="16130" width="24.109375" style="37" customWidth="1"/>
    <col min="16131" max="16132" width="14.44140625" style="37" bestFit="1" customWidth="1"/>
    <col min="16133" max="16133" width="13.6640625" style="37" customWidth="1"/>
    <col min="16134" max="16134" width="19.6640625" style="37" customWidth="1"/>
    <col min="16135" max="16135" width="12" style="37" customWidth="1"/>
    <col min="16136" max="16384" width="9.109375" style="37"/>
  </cols>
  <sheetData>
    <row r="1" spans="1:5">
      <c r="A1" s="13" t="s">
        <v>228</v>
      </c>
    </row>
    <row r="2" spans="1:5" ht="16.5" customHeight="1">
      <c r="A2" s="13"/>
    </row>
    <row r="3" spans="1:5">
      <c r="A3" s="34" t="s">
        <v>229</v>
      </c>
      <c r="B3" s="35"/>
      <c r="C3" s="35"/>
      <c r="D3" s="35"/>
      <c r="E3" s="36"/>
    </row>
    <row r="4" spans="1:5">
      <c r="A4" s="225" t="s">
        <v>87</v>
      </c>
      <c r="B4" s="226"/>
      <c r="C4" s="2" t="s">
        <v>74</v>
      </c>
      <c r="D4" s="2" t="s">
        <v>80</v>
      </c>
      <c r="E4" s="2" t="s">
        <v>78</v>
      </c>
    </row>
    <row r="5" spans="1:5">
      <c r="A5" s="227" t="s">
        <v>88</v>
      </c>
      <c r="B5" s="228" t="s">
        <v>89</v>
      </c>
      <c r="C5" s="229">
        <f>SUM(C6:C94)</f>
        <v>31792250</v>
      </c>
      <c r="D5" s="229">
        <f>SUM(D6:D94)</f>
        <v>33359882</v>
      </c>
      <c r="E5" s="230">
        <f>SUM(E6:E94)</f>
        <v>65152132</v>
      </c>
    </row>
    <row r="6" spans="1:5">
      <c r="A6" s="231">
        <v>1</v>
      </c>
      <c r="B6" s="232" t="s">
        <v>11</v>
      </c>
      <c r="C6" s="233">
        <v>2527111</v>
      </c>
      <c r="D6" s="233">
        <v>2884392</v>
      </c>
      <c r="E6" s="234">
        <f t="shared" ref="E6:E81" si="0">C6+D6</f>
        <v>5411503</v>
      </c>
    </row>
    <row r="7" spans="1:5">
      <c r="A7" s="235">
        <v>2</v>
      </c>
      <c r="B7" s="236" t="s">
        <v>90</v>
      </c>
      <c r="C7" s="237">
        <v>237015</v>
      </c>
      <c r="D7" s="237">
        <v>240441</v>
      </c>
      <c r="E7" s="234">
        <f t="shared" si="0"/>
        <v>477456</v>
      </c>
    </row>
    <row r="8" spans="1:5">
      <c r="A8" s="238">
        <v>3</v>
      </c>
      <c r="B8" s="239" t="s">
        <v>91</v>
      </c>
      <c r="C8" s="237">
        <v>407128</v>
      </c>
      <c r="D8" s="237">
        <v>409530</v>
      </c>
      <c r="E8" s="234">
        <f t="shared" si="0"/>
        <v>816658</v>
      </c>
    </row>
    <row r="9" spans="1:5">
      <c r="A9" s="235">
        <v>4</v>
      </c>
      <c r="B9" s="236" t="s">
        <v>92</v>
      </c>
      <c r="C9" s="237">
        <v>480247</v>
      </c>
      <c r="D9" s="237">
        <v>492652</v>
      </c>
      <c r="E9" s="234">
        <f t="shared" si="0"/>
        <v>972899</v>
      </c>
    </row>
    <row r="10" spans="1:5">
      <c r="A10" s="238">
        <v>5</v>
      </c>
      <c r="B10" s="239" t="s">
        <v>93</v>
      </c>
      <c r="C10" s="237">
        <v>349765</v>
      </c>
      <c r="D10" s="237">
        <v>359116</v>
      </c>
      <c r="E10" s="234">
        <f t="shared" si="0"/>
        <v>708881</v>
      </c>
    </row>
    <row r="11" spans="1:5">
      <c r="A11" s="235">
        <v>6</v>
      </c>
      <c r="B11" s="236" t="s">
        <v>94</v>
      </c>
      <c r="C11" s="237">
        <v>875266</v>
      </c>
      <c r="D11" s="237">
        <v>908780</v>
      </c>
      <c r="E11" s="234">
        <f t="shared" si="0"/>
        <v>1784046</v>
      </c>
    </row>
    <row r="12" spans="1:5">
      <c r="A12" s="238">
        <v>7</v>
      </c>
      <c r="B12" s="239" t="s">
        <v>95</v>
      </c>
      <c r="C12" s="237">
        <v>260011</v>
      </c>
      <c r="D12" s="237">
        <v>272364</v>
      </c>
      <c r="E12" s="234">
        <f t="shared" si="0"/>
        <v>532375</v>
      </c>
    </row>
    <row r="13" spans="1:5">
      <c r="A13" s="235">
        <v>8</v>
      </c>
      <c r="B13" s="236" t="s">
        <v>96</v>
      </c>
      <c r="C13" s="237">
        <v>353207</v>
      </c>
      <c r="D13" s="237">
        <v>368182</v>
      </c>
      <c r="E13" s="234">
        <f t="shared" si="0"/>
        <v>721389</v>
      </c>
    </row>
    <row r="14" spans="1:5">
      <c r="A14" s="238">
        <v>9</v>
      </c>
      <c r="B14" s="239" t="s">
        <v>97</v>
      </c>
      <c r="C14" s="237">
        <v>761521</v>
      </c>
      <c r="D14" s="237">
        <v>805374</v>
      </c>
      <c r="E14" s="234">
        <f t="shared" si="0"/>
        <v>1566895</v>
      </c>
    </row>
    <row r="15" spans="1:5">
      <c r="A15" s="235">
        <v>10</v>
      </c>
      <c r="B15" s="236" t="s">
        <v>98</v>
      </c>
      <c r="C15" s="237">
        <v>153197</v>
      </c>
      <c r="D15" s="237">
        <v>165818</v>
      </c>
      <c r="E15" s="234">
        <f t="shared" si="0"/>
        <v>319015</v>
      </c>
    </row>
    <row r="16" spans="1:5">
      <c r="A16" s="238">
        <v>11</v>
      </c>
      <c r="B16" s="239" t="s">
        <v>99</v>
      </c>
      <c r="C16" s="237">
        <v>552000</v>
      </c>
      <c r="D16" s="237">
        <v>566897</v>
      </c>
      <c r="E16" s="234">
        <f t="shared" si="0"/>
        <v>1118897</v>
      </c>
    </row>
    <row r="17" spans="1:5">
      <c r="A17" s="235">
        <v>12</v>
      </c>
      <c r="B17" s="236" t="s">
        <v>100</v>
      </c>
      <c r="C17" s="237">
        <v>249162</v>
      </c>
      <c r="D17" s="237">
        <v>256204</v>
      </c>
      <c r="E17" s="234">
        <f t="shared" si="0"/>
        <v>505366</v>
      </c>
    </row>
    <row r="18" spans="1:5">
      <c r="A18" s="238">
        <v>13</v>
      </c>
      <c r="B18" s="239" t="s">
        <v>101</v>
      </c>
      <c r="C18" s="237">
        <v>569772</v>
      </c>
      <c r="D18" s="237">
        <v>597980</v>
      </c>
      <c r="E18" s="234">
        <f t="shared" si="0"/>
        <v>1167752</v>
      </c>
    </row>
    <row r="19" spans="1:5">
      <c r="A19" s="235">
        <v>14</v>
      </c>
      <c r="B19" s="236" t="s">
        <v>102</v>
      </c>
      <c r="C19" s="237">
        <v>782286</v>
      </c>
      <c r="D19" s="237">
        <v>848021</v>
      </c>
      <c r="E19" s="234">
        <f t="shared" si="0"/>
        <v>1630307</v>
      </c>
    </row>
    <row r="20" spans="1:5">
      <c r="A20" s="238">
        <v>15</v>
      </c>
      <c r="B20" s="239" t="s">
        <v>103</v>
      </c>
      <c r="C20" s="237">
        <v>311516</v>
      </c>
      <c r="D20" s="237">
        <v>326078</v>
      </c>
      <c r="E20" s="234">
        <f t="shared" si="0"/>
        <v>637594</v>
      </c>
    </row>
    <row r="21" spans="1:5">
      <c r="A21" s="235">
        <v>16</v>
      </c>
      <c r="B21" s="236" t="s">
        <v>104</v>
      </c>
      <c r="C21" s="237">
        <v>107944</v>
      </c>
      <c r="D21" s="237">
        <v>110480</v>
      </c>
      <c r="E21" s="234">
        <f t="shared" si="0"/>
        <v>218424</v>
      </c>
    </row>
    <row r="22" spans="1:5">
      <c r="A22" s="238">
        <v>17</v>
      </c>
      <c r="B22" s="239" t="s">
        <v>105</v>
      </c>
      <c r="C22" s="237">
        <v>273389</v>
      </c>
      <c r="D22" s="237">
        <v>272740</v>
      </c>
      <c r="E22" s="234">
        <f t="shared" si="0"/>
        <v>546129</v>
      </c>
    </row>
    <row r="23" spans="1:5">
      <c r="A23" s="235">
        <v>18</v>
      </c>
      <c r="B23" s="236" t="s">
        <v>106</v>
      </c>
      <c r="C23" s="237">
        <v>128055</v>
      </c>
      <c r="D23" s="237">
        <v>130946</v>
      </c>
      <c r="E23" s="234">
        <f t="shared" si="0"/>
        <v>259001</v>
      </c>
    </row>
    <row r="24" spans="1:5">
      <c r="A24" s="238">
        <v>19</v>
      </c>
      <c r="B24" s="239" t="s">
        <v>107</v>
      </c>
      <c r="C24" s="237">
        <v>436677</v>
      </c>
      <c r="D24" s="237">
        <v>474064</v>
      </c>
      <c r="E24" s="234">
        <f t="shared" si="0"/>
        <v>910741</v>
      </c>
    </row>
    <row r="25" spans="1:5">
      <c r="A25" s="235">
        <v>20</v>
      </c>
      <c r="B25" s="236" t="s">
        <v>108</v>
      </c>
      <c r="C25" s="240">
        <v>356168</v>
      </c>
      <c r="D25" s="240">
        <v>359001</v>
      </c>
      <c r="E25" s="234">
        <f t="shared" si="0"/>
        <v>715169</v>
      </c>
    </row>
    <row r="26" spans="1:5">
      <c r="A26" s="238">
        <v>21</v>
      </c>
      <c r="B26" s="241" t="s">
        <v>109</v>
      </c>
      <c r="C26" s="242">
        <v>1289116</v>
      </c>
      <c r="D26" s="243">
        <v>1338176</v>
      </c>
      <c r="E26" s="244">
        <f t="shared" si="0"/>
        <v>2627292</v>
      </c>
    </row>
    <row r="27" spans="1:5">
      <c r="A27" s="235">
        <v>22</v>
      </c>
      <c r="B27" s="236" t="s">
        <v>110</v>
      </c>
      <c r="C27" s="245">
        <v>761953</v>
      </c>
      <c r="D27" s="245">
        <v>782324</v>
      </c>
      <c r="E27" s="234">
        <f t="shared" si="0"/>
        <v>1544277</v>
      </c>
    </row>
    <row r="28" spans="1:5">
      <c r="A28" s="238">
        <v>23</v>
      </c>
      <c r="B28" s="239" t="s">
        <v>111</v>
      </c>
      <c r="C28" s="237">
        <v>501784</v>
      </c>
      <c r="D28" s="237">
        <v>528165</v>
      </c>
      <c r="E28" s="234">
        <f t="shared" si="0"/>
        <v>1029949</v>
      </c>
    </row>
    <row r="29" spans="1:5">
      <c r="A29" s="235">
        <v>24</v>
      </c>
      <c r="B29" s="236" t="s">
        <v>112</v>
      </c>
      <c r="C29" s="237">
        <v>594892</v>
      </c>
      <c r="D29" s="237">
        <v>687204</v>
      </c>
      <c r="E29" s="234">
        <f t="shared" si="0"/>
        <v>1282096</v>
      </c>
    </row>
    <row r="30" spans="1:5">
      <c r="A30" s="238">
        <v>25</v>
      </c>
      <c r="B30" s="239" t="s">
        <v>113</v>
      </c>
      <c r="C30" s="240">
        <v>400933</v>
      </c>
      <c r="D30" s="240">
        <v>409752</v>
      </c>
      <c r="E30" s="234">
        <f>C30+D30</f>
        <v>810685</v>
      </c>
    </row>
    <row r="31" spans="1:5">
      <c r="A31" s="246">
        <v>26</v>
      </c>
      <c r="B31" s="247" t="s">
        <v>114</v>
      </c>
      <c r="C31" s="248">
        <v>236660</v>
      </c>
      <c r="D31" s="249">
        <v>236754</v>
      </c>
      <c r="E31" s="250">
        <f>C31+D31</f>
        <v>473414</v>
      </c>
    </row>
    <row r="32" spans="1:5">
      <c r="A32" s="251"/>
      <c r="B32" s="252"/>
      <c r="C32" s="253"/>
      <c r="D32" s="253"/>
      <c r="E32" s="253"/>
    </row>
    <row r="33" spans="1:5" ht="18.75" customHeight="1">
      <c r="A33" s="7" t="s">
        <v>223</v>
      </c>
    </row>
    <row r="34" spans="1:5">
      <c r="A34" s="7" t="s">
        <v>115</v>
      </c>
    </row>
    <row r="35" spans="1:5">
      <c r="A35" s="13" t="s">
        <v>230</v>
      </c>
    </row>
    <row r="36" spans="1:5" ht="15.75" customHeight="1">
      <c r="A36" s="13"/>
    </row>
    <row r="37" spans="1:5">
      <c r="A37" s="2" t="s">
        <v>116</v>
      </c>
      <c r="B37" s="2" t="s">
        <v>86</v>
      </c>
      <c r="C37" s="2" t="s">
        <v>74</v>
      </c>
      <c r="D37" s="2" t="s">
        <v>80</v>
      </c>
      <c r="E37" s="2" t="s">
        <v>78</v>
      </c>
    </row>
    <row r="38" spans="1:5">
      <c r="A38" s="254">
        <v>27</v>
      </c>
      <c r="B38" s="255" t="s">
        <v>117</v>
      </c>
      <c r="C38" s="18">
        <v>210892</v>
      </c>
      <c r="D38" s="18">
        <v>210150</v>
      </c>
      <c r="E38" s="256">
        <f t="shared" si="0"/>
        <v>421042</v>
      </c>
    </row>
    <row r="39" spans="1:5">
      <c r="A39" s="254">
        <v>28</v>
      </c>
      <c r="B39" s="239" t="s">
        <v>118</v>
      </c>
      <c r="C39" s="18">
        <v>780977</v>
      </c>
      <c r="D39" s="18">
        <v>795236</v>
      </c>
      <c r="E39" s="256">
        <f t="shared" si="0"/>
        <v>1576213</v>
      </c>
    </row>
    <row r="40" spans="1:5">
      <c r="A40" s="254">
        <v>29</v>
      </c>
      <c r="B40" s="236" t="s">
        <v>119</v>
      </c>
      <c r="C40" s="257">
        <v>560947</v>
      </c>
      <c r="D40" s="257">
        <v>624869</v>
      </c>
      <c r="E40" s="256">
        <f t="shared" si="0"/>
        <v>1185816</v>
      </c>
    </row>
    <row r="41" spans="1:5">
      <c r="A41" s="254">
        <v>30</v>
      </c>
      <c r="B41" s="241" t="s">
        <v>120</v>
      </c>
      <c r="C41" s="258">
        <v>266075</v>
      </c>
      <c r="D41" s="259">
        <v>274509</v>
      </c>
      <c r="E41" s="260">
        <f t="shared" si="0"/>
        <v>540584</v>
      </c>
    </row>
    <row r="42" spans="1:5">
      <c r="A42" s="254">
        <v>31</v>
      </c>
      <c r="B42" s="236" t="s">
        <v>121</v>
      </c>
      <c r="C42" s="261">
        <v>244636</v>
      </c>
      <c r="D42" s="261">
        <v>250820</v>
      </c>
      <c r="E42" s="262">
        <f t="shared" si="0"/>
        <v>495456</v>
      </c>
    </row>
    <row r="43" spans="1:5">
      <c r="A43" s="254">
        <v>32</v>
      </c>
      <c r="B43" s="239" t="s">
        <v>122</v>
      </c>
      <c r="C43" s="4">
        <v>360489</v>
      </c>
      <c r="D43" s="4">
        <v>369212</v>
      </c>
      <c r="E43" s="262">
        <f t="shared" si="0"/>
        <v>729701</v>
      </c>
    </row>
    <row r="44" spans="1:5">
      <c r="A44" s="254">
        <v>33</v>
      </c>
      <c r="B44" s="236" t="s">
        <v>123</v>
      </c>
      <c r="C44" s="4">
        <v>392716</v>
      </c>
      <c r="D44" s="4">
        <v>425609</v>
      </c>
      <c r="E44" s="262">
        <f t="shared" si="0"/>
        <v>818325</v>
      </c>
    </row>
    <row r="45" spans="1:5">
      <c r="A45" s="254">
        <v>34</v>
      </c>
      <c r="B45" s="239" t="s">
        <v>124</v>
      </c>
      <c r="C45" s="18">
        <v>223837</v>
      </c>
      <c r="D45" s="18">
        <v>236683</v>
      </c>
      <c r="E45" s="262">
        <f t="shared" si="0"/>
        <v>460520</v>
      </c>
    </row>
    <row r="46" spans="1:5">
      <c r="A46" s="254">
        <v>35</v>
      </c>
      <c r="B46" s="236" t="s">
        <v>125</v>
      </c>
      <c r="C46" s="4">
        <v>131445</v>
      </c>
      <c r="D46" s="4">
        <v>132189</v>
      </c>
      <c r="E46" s="262">
        <f t="shared" si="0"/>
        <v>263634</v>
      </c>
    </row>
    <row r="47" spans="1:5">
      <c r="A47" s="254">
        <v>36</v>
      </c>
      <c r="B47" s="239" t="s">
        <v>126</v>
      </c>
      <c r="C47" s="4">
        <v>253920</v>
      </c>
      <c r="D47" s="4">
        <v>267819</v>
      </c>
      <c r="E47" s="262">
        <f t="shared" si="0"/>
        <v>521739</v>
      </c>
    </row>
    <row r="48" spans="1:5">
      <c r="A48" s="254">
        <v>37</v>
      </c>
      <c r="B48" s="236" t="s">
        <v>127</v>
      </c>
      <c r="C48" s="18">
        <v>256831</v>
      </c>
      <c r="D48" s="18">
        <v>270220</v>
      </c>
      <c r="E48" s="262">
        <f t="shared" si="0"/>
        <v>527051</v>
      </c>
    </row>
    <row r="49" spans="1:5">
      <c r="A49" s="254">
        <v>38</v>
      </c>
      <c r="B49" s="239" t="s">
        <v>128</v>
      </c>
      <c r="C49" s="18">
        <v>412638</v>
      </c>
      <c r="D49" s="18">
        <v>431609</v>
      </c>
      <c r="E49" s="262">
        <f t="shared" si="0"/>
        <v>844247</v>
      </c>
    </row>
    <row r="50" spans="1:5">
      <c r="A50" s="254">
        <v>39</v>
      </c>
      <c r="B50" s="236" t="s">
        <v>129</v>
      </c>
      <c r="C50" s="4">
        <v>230277</v>
      </c>
      <c r="D50" s="4">
        <v>248425</v>
      </c>
      <c r="E50" s="262">
        <f t="shared" si="0"/>
        <v>478702</v>
      </c>
    </row>
    <row r="51" spans="1:5">
      <c r="A51" s="254">
        <v>40</v>
      </c>
      <c r="B51" s="239" t="s">
        <v>130</v>
      </c>
      <c r="C51" s="18">
        <v>479449</v>
      </c>
      <c r="D51" s="18">
        <v>494450</v>
      </c>
      <c r="E51" s="262">
        <f t="shared" si="0"/>
        <v>973899</v>
      </c>
    </row>
    <row r="52" spans="1:5">
      <c r="A52" s="254">
        <v>41</v>
      </c>
      <c r="B52" s="236" t="s">
        <v>131</v>
      </c>
      <c r="C52" s="18">
        <v>207926</v>
      </c>
      <c r="D52" s="18">
        <v>224051</v>
      </c>
      <c r="E52" s="262">
        <f t="shared" si="0"/>
        <v>431977</v>
      </c>
    </row>
    <row r="53" spans="1:5">
      <c r="A53" s="254">
        <v>42</v>
      </c>
      <c r="B53" s="239" t="s">
        <v>132</v>
      </c>
      <c r="C53" s="4">
        <v>191134</v>
      </c>
      <c r="D53" s="4">
        <v>216041</v>
      </c>
      <c r="E53" s="262">
        <f t="shared" si="0"/>
        <v>407175</v>
      </c>
    </row>
    <row r="54" spans="1:5">
      <c r="A54" s="254">
        <v>43</v>
      </c>
      <c r="B54" s="236" t="s">
        <v>133</v>
      </c>
      <c r="C54" s="18">
        <v>463410</v>
      </c>
      <c r="D54" s="18">
        <v>482268</v>
      </c>
      <c r="E54" s="262">
        <f t="shared" si="0"/>
        <v>945678</v>
      </c>
    </row>
    <row r="55" spans="1:5">
      <c r="A55" s="254">
        <v>44</v>
      </c>
      <c r="B55" s="239" t="s">
        <v>134</v>
      </c>
      <c r="C55" s="18">
        <v>174153</v>
      </c>
      <c r="D55" s="18">
        <v>174423</v>
      </c>
      <c r="E55" s="262">
        <f t="shared" si="0"/>
        <v>348576</v>
      </c>
    </row>
    <row r="56" spans="1:5">
      <c r="A56" s="254">
        <v>45</v>
      </c>
      <c r="B56" s="236" t="s">
        <v>135</v>
      </c>
      <c r="C56" s="18">
        <v>122337</v>
      </c>
      <c r="D56" s="18">
        <v>119528</v>
      </c>
      <c r="E56" s="262">
        <f t="shared" si="0"/>
        <v>241865</v>
      </c>
    </row>
    <row r="57" spans="1:5">
      <c r="A57" s="254">
        <v>46</v>
      </c>
      <c r="B57" s="239" t="s">
        <v>136</v>
      </c>
      <c r="C57" s="18">
        <v>265145</v>
      </c>
      <c r="D57" s="18">
        <v>266999</v>
      </c>
      <c r="E57" s="262">
        <f t="shared" si="0"/>
        <v>532144</v>
      </c>
    </row>
    <row r="58" spans="1:5">
      <c r="A58" s="254">
        <v>47</v>
      </c>
      <c r="B58" s="236" t="s">
        <v>137</v>
      </c>
      <c r="C58" s="4">
        <v>269941</v>
      </c>
      <c r="D58" s="4">
        <v>272651</v>
      </c>
      <c r="E58" s="262">
        <f t="shared" si="0"/>
        <v>542592</v>
      </c>
    </row>
    <row r="59" spans="1:5">
      <c r="A59" s="254">
        <v>48</v>
      </c>
      <c r="B59" s="239" t="s">
        <v>138</v>
      </c>
      <c r="C59" s="18">
        <v>639621</v>
      </c>
      <c r="D59" s="18">
        <v>652742</v>
      </c>
      <c r="E59" s="262">
        <f t="shared" si="0"/>
        <v>1292363</v>
      </c>
    </row>
    <row r="60" spans="1:5">
      <c r="A60" s="254">
        <v>49</v>
      </c>
      <c r="B60" s="236" t="s">
        <v>139</v>
      </c>
      <c r="C60" s="4">
        <v>90193</v>
      </c>
      <c r="D60" s="4">
        <v>89357</v>
      </c>
      <c r="E60" s="262">
        <f t="shared" si="0"/>
        <v>179550</v>
      </c>
    </row>
    <row r="61" spans="1:5">
      <c r="A61" s="254">
        <v>50</v>
      </c>
      <c r="B61" s="239" t="s">
        <v>140</v>
      </c>
      <c r="C61" s="4">
        <v>366518</v>
      </c>
      <c r="D61" s="4">
        <v>381217</v>
      </c>
      <c r="E61" s="262">
        <f t="shared" si="0"/>
        <v>747735</v>
      </c>
    </row>
    <row r="62" spans="1:5">
      <c r="A62" s="254">
        <v>51</v>
      </c>
      <c r="B62" s="236" t="s">
        <v>141</v>
      </c>
      <c r="C62" s="4">
        <v>406907</v>
      </c>
      <c r="D62" s="4">
        <v>433531</v>
      </c>
      <c r="E62" s="262">
        <f t="shared" si="0"/>
        <v>840438</v>
      </c>
    </row>
    <row r="63" spans="1:5">
      <c r="A63" s="254">
        <v>52</v>
      </c>
      <c r="B63" s="239" t="s">
        <v>142</v>
      </c>
      <c r="C63" s="4">
        <v>366711</v>
      </c>
      <c r="D63" s="4">
        <v>369243</v>
      </c>
      <c r="E63" s="262">
        <f t="shared" si="0"/>
        <v>735954</v>
      </c>
    </row>
    <row r="64" spans="1:5">
      <c r="A64" s="254">
        <v>53</v>
      </c>
      <c r="B64" s="236" t="s">
        <v>143</v>
      </c>
      <c r="C64" s="263">
        <v>349799</v>
      </c>
      <c r="D64" s="263">
        <v>369167</v>
      </c>
      <c r="E64" s="262">
        <f>C64+D64</f>
        <v>718966</v>
      </c>
    </row>
    <row r="65" spans="1:10">
      <c r="A65" s="264">
        <v>54</v>
      </c>
      <c r="B65" s="265" t="s">
        <v>144</v>
      </c>
      <c r="C65" s="266">
        <v>190539</v>
      </c>
      <c r="D65" s="266">
        <v>206764</v>
      </c>
      <c r="E65" s="267">
        <f>C65+D65</f>
        <v>397303</v>
      </c>
    </row>
    <row r="66" spans="1:10">
      <c r="A66" s="268"/>
      <c r="B66" s="269"/>
      <c r="C66" s="253"/>
      <c r="D66" s="253"/>
      <c r="E66" s="253"/>
    </row>
    <row r="67" spans="1:10">
      <c r="A67" s="7" t="s">
        <v>223</v>
      </c>
    </row>
    <row r="68" spans="1:10">
      <c r="A68" s="7" t="s">
        <v>85</v>
      </c>
    </row>
    <row r="69" spans="1:10">
      <c r="A69" s="13" t="s">
        <v>230</v>
      </c>
    </row>
    <row r="70" spans="1:10" ht="18" customHeight="1">
      <c r="A70" s="13"/>
    </row>
    <row r="71" spans="1:10">
      <c r="A71" s="2" t="s">
        <v>116</v>
      </c>
      <c r="B71" s="2" t="s">
        <v>86</v>
      </c>
      <c r="C71" s="2" t="s">
        <v>74</v>
      </c>
      <c r="D71" s="2" t="s">
        <v>80</v>
      </c>
      <c r="E71" s="2" t="s">
        <v>78</v>
      </c>
    </row>
    <row r="72" spans="1:10">
      <c r="A72" s="254">
        <v>55</v>
      </c>
      <c r="B72" s="236" t="s">
        <v>145</v>
      </c>
      <c r="C72" s="18">
        <v>317910</v>
      </c>
      <c r="D72" s="18">
        <v>316080</v>
      </c>
      <c r="E72" s="262">
        <f>C72+D72</f>
        <v>633990</v>
      </c>
    </row>
    <row r="73" spans="1:10">
      <c r="A73" s="254">
        <v>56</v>
      </c>
      <c r="B73" s="239" t="s">
        <v>146</v>
      </c>
      <c r="C73" s="18">
        <v>723815</v>
      </c>
      <c r="D73" s="18">
        <v>731011</v>
      </c>
      <c r="E73" s="262">
        <f t="shared" si="0"/>
        <v>1454826</v>
      </c>
    </row>
    <row r="74" spans="1:10">
      <c r="A74" s="254">
        <v>57</v>
      </c>
      <c r="B74" s="236" t="s">
        <v>147</v>
      </c>
      <c r="C74" s="18">
        <v>568295</v>
      </c>
      <c r="D74" s="18">
        <v>576339</v>
      </c>
      <c r="E74" s="262">
        <f t="shared" si="0"/>
        <v>1144634</v>
      </c>
    </row>
    <row r="75" spans="1:10">
      <c r="A75" s="254">
        <v>58</v>
      </c>
      <c r="B75" s="239" t="s">
        <v>148</v>
      </c>
      <c r="C75" s="4">
        <v>691475</v>
      </c>
      <c r="D75" s="4">
        <v>729987</v>
      </c>
      <c r="E75" s="256">
        <f t="shared" si="0"/>
        <v>1421462</v>
      </c>
    </row>
    <row r="76" spans="1:10">
      <c r="A76" s="254">
        <v>59</v>
      </c>
      <c r="B76" s="236" t="s">
        <v>149</v>
      </c>
      <c r="C76" s="4">
        <v>161460</v>
      </c>
      <c r="D76" s="4">
        <v>163074</v>
      </c>
      <c r="E76" s="256">
        <f t="shared" si="0"/>
        <v>324534</v>
      </c>
    </row>
    <row r="77" spans="1:10">
      <c r="A77" s="254">
        <v>60</v>
      </c>
      <c r="B77" s="239" t="s">
        <v>150</v>
      </c>
      <c r="C77" s="261">
        <v>636538</v>
      </c>
      <c r="D77" s="261">
        <v>703249</v>
      </c>
      <c r="E77" s="256">
        <f t="shared" si="0"/>
        <v>1339787</v>
      </c>
    </row>
    <row r="78" spans="1:10">
      <c r="A78" s="254">
        <v>61</v>
      </c>
      <c r="B78" s="236" t="s">
        <v>151</v>
      </c>
      <c r="C78" s="4">
        <v>89847</v>
      </c>
      <c r="D78" s="4">
        <v>98535</v>
      </c>
      <c r="E78" s="262">
        <f t="shared" si="0"/>
        <v>188382</v>
      </c>
    </row>
    <row r="79" spans="1:10">
      <c r="A79" s="254">
        <v>62</v>
      </c>
      <c r="B79" s="239" t="s">
        <v>152</v>
      </c>
      <c r="C79" s="4">
        <v>265598</v>
      </c>
      <c r="D79" s="4">
        <v>289082</v>
      </c>
      <c r="E79" s="262">
        <f t="shared" si="0"/>
        <v>554680</v>
      </c>
      <c r="J79" s="37" t="s">
        <v>153</v>
      </c>
    </row>
    <row r="80" spans="1:10">
      <c r="A80" s="254">
        <v>63</v>
      </c>
      <c r="B80" s="236" t="s">
        <v>154</v>
      </c>
      <c r="C80" s="4">
        <v>278972</v>
      </c>
      <c r="D80" s="4">
        <v>278917</v>
      </c>
      <c r="E80" s="262">
        <f t="shared" si="0"/>
        <v>557889</v>
      </c>
    </row>
    <row r="81" spans="1:5">
      <c r="A81" s="254">
        <v>64</v>
      </c>
      <c r="B81" s="239" t="s">
        <v>155</v>
      </c>
      <c r="C81" s="4">
        <v>312446</v>
      </c>
      <c r="D81" s="4">
        <v>324538</v>
      </c>
      <c r="E81" s="262">
        <f t="shared" si="0"/>
        <v>636984</v>
      </c>
    </row>
    <row r="82" spans="1:5">
      <c r="A82" s="254">
        <v>65</v>
      </c>
      <c r="B82" s="236" t="s">
        <v>156</v>
      </c>
      <c r="C82" s="4">
        <v>96590</v>
      </c>
      <c r="D82" s="4">
        <v>106778</v>
      </c>
      <c r="E82" s="262">
        <f t="shared" ref="E82:E94" si="1">C82+D82</f>
        <v>203368</v>
      </c>
    </row>
    <row r="83" spans="1:5">
      <c r="A83" s="254">
        <v>66</v>
      </c>
      <c r="B83" s="239" t="s">
        <v>157</v>
      </c>
      <c r="C83" s="18">
        <v>282006</v>
      </c>
      <c r="D83" s="18">
        <v>300766</v>
      </c>
      <c r="E83" s="262">
        <f t="shared" si="1"/>
        <v>582772</v>
      </c>
    </row>
    <row r="84" spans="1:5">
      <c r="A84" s="254">
        <v>67</v>
      </c>
      <c r="B84" s="236" t="s">
        <v>158</v>
      </c>
      <c r="C84" s="4">
        <v>400243</v>
      </c>
      <c r="D84" s="4">
        <v>430242</v>
      </c>
      <c r="E84" s="262">
        <f t="shared" si="1"/>
        <v>830485</v>
      </c>
    </row>
    <row r="85" spans="1:5">
      <c r="A85" s="254">
        <v>68</v>
      </c>
      <c r="B85" s="239" t="s">
        <v>159</v>
      </c>
      <c r="C85" s="4">
        <v>522723</v>
      </c>
      <c r="D85" s="4">
        <v>541932</v>
      </c>
      <c r="E85" s="262">
        <f t="shared" si="1"/>
        <v>1064655</v>
      </c>
    </row>
    <row r="86" spans="1:5">
      <c r="A86" s="254">
        <v>69</v>
      </c>
      <c r="B86" s="236" t="s">
        <v>160</v>
      </c>
      <c r="C86" s="18">
        <v>682307</v>
      </c>
      <c r="D86" s="18">
        <v>690719</v>
      </c>
      <c r="E86" s="262">
        <f t="shared" si="1"/>
        <v>1373026</v>
      </c>
    </row>
    <row r="87" spans="1:5">
      <c r="A87" s="254">
        <v>70</v>
      </c>
      <c r="B87" s="239" t="s">
        <v>161</v>
      </c>
      <c r="C87" s="18">
        <v>253551</v>
      </c>
      <c r="D87" s="18">
        <v>257958</v>
      </c>
      <c r="E87" s="262">
        <f t="shared" si="1"/>
        <v>511509</v>
      </c>
    </row>
    <row r="88" spans="1:5">
      <c r="A88" s="254">
        <v>71</v>
      </c>
      <c r="B88" s="236" t="s">
        <v>162</v>
      </c>
      <c r="C88" s="18">
        <v>253048</v>
      </c>
      <c r="D88" s="18">
        <v>254968</v>
      </c>
      <c r="E88" s="262">
        <f t="shared" si="1"/>
        <v>508016</v>
      </c>
    </row>
    <row r="89" spans="1:5">
      <c r="A89" s="254">
        <v>72</v>
      </c>
      <c r="B89" s="239" t="s">
        <v>163</v>
      </c>
      <c r="C89" s="4">
        <v>130662</v>
      </c>
      <c r="D89" s="4">
        <v>142597</v>
      </c>
      <c r="E89" s="262">
        <f t="shared" si="1"/>
        <v>273259</v>
      </c>
    </row>
    <row r="90" spans="1:5">
      <c r="A90" s="254">
        <v>73</v>
      </c>
      <c r="B90" s="236" t="s">
        <v>164</v>
      </c>
      <c r="C90" s="18">
        <v>186517</v>
      </c>
      <c r="D90" s="18">
        <v>188582</v>
      </c>
      <c r="E90" s="262">
        <f t="shared" si="1"/>
        <v>375099</v>
      </c>
    </row>
    <row r="91" spans="1:5">
      <c r="A91" s="254">
        <v>74</v>
      </c>
      <c r="B91" s="239" t="s">
        <v>165</v>
      </c>
      <c r="C91" s="18">
        <v>768924</v>
      </c>
      <c r="D91" s="18">
        <v>788358</v>
      </c>
      <c r="E91" s="262">
        <f t="shared" si="1"/>
        <v>1557282</v>
      </c>
    </row>
    <row r="92" spans="1:5">
      <c r="A92" s="254">
        <v>75</v>
      </c>
      <c r="B92" s="236" t="s">
        <v>166</v>
      </c>
      <c r="C92" s="18">
        <v>216072</v>
      </c>
      <c r="D92" s="18">
        <v>227356</v>
      </c>
      <c r="E92" s="262">
        <f t="shared" si="1"/>
        <v>443428</v>
      </c>
    </row>
    <row r="93" spans="1:5">
      <c r="A93" s="254">
        <v>76</v>
      </c>
      <c r="B93" s="239" t="s">
        <v>167</v>
      </c>
      <c r="C93" s="18">
        <v>158293</v>
      </c>
      <c r="D93" s="18">
        <v>165726</v>
      </c>
      <c r="E93" s="262">
        <f t="shared" si="1"/>
        <v>324019</v>
      </c>
    </row>
    <row r="94" spans="1:5">
      <c r="A94" s="264">
        <v>77</v>
      </c>
      <c r="B94" s="270" t="s">
        <v>168</v>
      </c>
      <c r="C94" s="266">
        <v>928720</v>
      </c>
      <c r="D94" s="266">
        <v>931871</v>
      </c>
      <c r="E94" s="267">
        <f t="shared" si="1"/>
        <v>1860591</v>
      </c>
    </row>
    <row r="95" spans="1:5">
      <c r="C95" s="271"/>
      <c r="D95" s="271"/>
      <c r="E95" s="271"/>
    </row>
    <row r="96" spans="1:5">
      <c r="A96" s="7" t="s">
        <v>223</v>
      </c>
    </row>
    <row r="97" spans="1:1">
      <c r="A97" s="7" t="s">
        <v>115</v>
      </c>
    </row>
  </sheetData>
  <pageMargins left="0.75" right="0.75" top="0.83" bottom="0.62" header="0.5" footer="0.4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zoomScaleNormal="100" workbookViewId="0">
      <selection activeCell="M25" sqref="M25"/>
    </sheetView>
  </sheetViews>
  <sheetFormatPr defaultRowHeight="18.899999999999999" customHeight="1"/>
  <cols>
    <col min="1" max="1" width="12.6640625" style="44" customWidth="1"/>
    <col min="2" max="2" width="14.33203125" style="44" customWidth="1"/>
    <col min="3" max="3" width="14" style="44" customWidth="1"/>
    <col min="4" max="4" width="13" style="44" customWidth="1"/>
    <col min="5" max="5" width="13.6640625" style="44" customWidth="1"/>
    <col min="6" max="6" width="13.5546875" style="44" customWidth="1"/>
    <col min="7" max="7" width="13.109375" style="44" customWidth="1"/>
    <col min="8" max="9" width="13.5546875" style="44" customWidth="1"/>
    <col min="10" max="10" width="14.109375" style="44" customWidth="1"/>
    <col min="11" max="11" width="10.6640625" style="44" customWidth="1"/>
    <col min="12" max="12" width="11" style="44" customWidth="1"/>
    <col min="13" max="13" width="11.33203125" style="44" customWidth="1"/>
    <col min="14" max="14" width="10.6640625" style="44" customWidth="1"/>
    <col min="15" max="15" width="10.5546875" style="44" customWidth="1"/>
    <col min="16" max="16" width="10.6640625" style="44" customWidth="1"/>
    <col min="17" max="256" width="9.109375" style="44"/>
    <col min="257" max="257" width="12.6640625" style="44" customWidth="1"/>
    <col min="258" max="258" width="14.33203125" style="44" customWidth="1"/>
    <col min="259" max="259" width="14" style="44" customWidth="1"/>
    <col min="260" max="260" width="13" style="44" customWidth="1"/>
    <col min="261" max="261" width="13.6640625" style="44" customWidth="1"/>
    <col min="262" max="262" width="13.5546875" style="44" customWidth="1"/>
    <col min="263" max="263" width="13.109375" style="44" customWidth="1"/>
    <col min="264" max="265" width="13.5546875" style="44" customWidth="1"/>
    <col min="266" max="266" width="14.109375" style="44" customWidth="1"/>
    <col min="267" max="267" width="10.6640625" style="44" customWidth="1"/>
    <col min="268" max="268" width="11" style="44" customWidth="1"/>
    <col min="269" max="269" width="11.33203125" style="44" customWidth="1"/>
    <col min="270" max="270" width="10.6640625" style="44" customWidth="1"/>
    <col min="271" max="271" width="10.5546875" style="44" customWidth="1"/>
    <col min="272" max="272" width="10.6640625" style="44" customWidth="1"/>
    <col min="273" max="512" width="9.109375" style="44"/>
    <col min="513" max="513" width="12.6640625" style="44" customWidth="1"/>
    <col min="514" max="514" width="14.33203125" style="44" customWidth="1"/>
    <col min="515" max="515" width="14" style="44" customWidth="1"/>
    <col min="516" max="516" width="13" style="44" customWidth="1"/>
    <col min="517" max="517" width="13.6640625" style="44" customWidth="1"/>
    <col min="518" max="518" width="13.5546875" style="44" customWidth="1"/>
    <col min="519" max="519" width="13.109375" style="44" customWidth="1"/>
    <col min="520" max="521" width="13.5546875" style="44" customWidth="1"/>
    <col min="522" max="522" width="14.109375" style="44" customWidth="1"/>
    <col min="523" max="523" width="10.6640625" style="44" customWidth="1"/>
    <col min="524" max="524" width="11" style="44" customWidth="1"/>
    <col min="525" max="525" width="11.33203125" style="44" customWidth="1"/>
    <col min="526" max="526" width="10.6640625" style="44" customWidth="1"/>
    <col min="527" max="527" width="10.5546875" style="44" customWidth="1"/>
    <col min="528" max="528" width="10.6640625" style="44" customWidth="1"/>
    <col min="529" max="768" width="9.109375" style="44"/>
    <col min="769" max="769" width="12.6640625" style="44" customWidth="1"/>
    <col min="770" max="770" width="14.33203125" style="44" customWidth="1"/>
    <col min="771" max="771" width="14" style="44" customWidth="1"/>
    <col min="772" max="772" width="13" style="44" customWidth="1"/>
    <col min="773" max="773" width="13.6640625" style="44" customWidth="1"/>
    <col min="774" max="774" width="13.5546875" style="44" customWidth="1"/>
    <col min="775" max="775" width="13.109375" style="44" customWidth="1"/>
    <col min="776" max="777" width="13.5546875" style="44" customWidth="1"/>
    <col min="778" max="778" width="14.109375" style="44" customWidth="1"/>
    <col min="779" max="779" width="10.6640625" style="44" customWidth="1"/>
    <col min="780" max="780" width="11" style="44" customWidth="1"/>
    <col min="781" max="781" width="11.33203125" style="44" customWidth="1"/>
    <col min="782" max="782" width="10.6640625" style="44" customWidth="1"/>
    <col min="783" max="783" width="10.5546875" style="44" customWidth="1"/>
    <col min="784" max="784" width="10.6640625" style="44" customWidth="1"/>
    <col min="785" max="1024" width="9.109375" style="44"/>
    <col min="1025" max="1025" width="12.6640625" style="44" customWidth="1"/>
    <col min="1026" max="1026" width="14.33203125" style="44" customWidth="1"/>
    <col min="1027" max="1027" width="14" style="44" customWidth="1"/>
    <col min="1028" max="1028" width="13" style="44" customWidth="1"/>
    <col min="1029" max="1029" width="13.6640625" style="44" customWidth="1"/>
    <col min="1030" max="1030" width="13.5546875" style="44" customWidth="1"/>
    <col min="1031" max="1031" width="13.109375" style="44" customWidth="1"/>
    <col min="1032" max="1033" width="13.5546875" style="44" customWidth="1"/>
    <col min="1034" max="1034" width="14.109375" style="44" customWidth="1"/>
    <col min="1035" max="1035" width="10.6640625" style="44" customWidth="1"/>
    <col min="1036" max="1036" width="11" style="44" customWidth="1"/>
    <col min="1037" max="1037" width="11.33203125" style="44" customWidth="1"/>
    <col min="1038" max="1038" width="10.6640625" style="44" customWidth="1"/>
    <col min="1039" max="1039" width="10.5546875" style="44" customWidth="1"/>
    <col min="1040" max="1040" width="10.6640625" style="44" customWidth="1"/>
    <col min="1041" max="1280" width="9.109375" style="44"/>
    <col min="1281" max="1281" width="12.6640625" style="44" customWidth="1"/>
    <col min="1282" max="1282" width="14.33203125" style="44" customWidth="1"/>
    <col min="1283" max="1283" width="14" style="44" customWidth="1"/>
    <col min="1284" max="1284" width="13" style="44" customWidth="1"/>
    <col min="1285" max="1285" width="13.6640625" style="44" customWidth="1"/>
    <col min="1286" max="1286" width="13.5546875" style="44" customWidth="1"/>
    <col min="1287" max="1287" width="13.109375" style="44" customWidth="1"/>
    <col min="1288" max="1289" width="13.5546875" style="44" customWidth="1"/>
    <col min="1290" max="1290" width="14.109375" style="44" customWidth="1"/>
    <col min="1291" max="1291" width="10.6640625" style="44" customWidth="1"/>
    <col min="1292" max="1292" width="11" style="44" customWidth="1"/>
    <col min="1293" max="1293" width="11.33203125" style="44" customWidth="1"/>
    <col min="1294" max="1294" width="10.6640625" style="44" customWidth="1"/>
    <col min="1295" max="1295" width="10.5546875" style="44" customWidth="1"/>
    <col min="1296" max="1296" width="10.6640625" style="44" customWidth="1"/>
    <col min="1297" max="1536" width="9.109375" style="44"/>
    <col min="1537" max="1537" width="12.6640625" style="44" customWidth="1"/>
    <col min="1538" max="1538" width="14.33203125" style="44" customWidth="1"/>
    <col min="1539" max="1539" width="14" style="44" customWidth="1"/>
    <col min="1540" max="1540" width="13" style="44" customWidth="1"/>
    <col min="1541" max="1541" width="13.6640625" style="44" customWidth="1"/>
    <col min="1542" max="1542" width="13.5546875" style="44" customWidth="1"/>
    <col min="1543" max="1543" width="13.109375" style="44" customWidth="1"/>
    <col min="1544" max="1545" width="13.5546875" style="44" customWidth="1"/>
    <col min="1546" max="1546" width="14.109375" style="44" customWidth="1"/>
    <col min="1547" max="1547" width="10.6640625" style="44" customWidth="1"/>
    <col min="1548" max="1548" width="11" style="44" customWidth="1"/>
    <col min="1549" max="1549" width="11.33203125" style="44" customWidth="1"/>
    <col min="1550" max="1550" width="10.6640625" style="44" customWidth="1"/>
    <col min="1551" max="1551" width="10.5546875" style="44" customWidth="1"/>
    <col min="1552" max="1552" width="10.6640625" style="44" customWidth="1"/>
    <col min="1553" max="1792" width="9.109375" style="44"/>
    <col min="1793" max="1793" width="12.6640625" style="44" customWidth="1"/>
    <col min="1794" max="1794" width="14.33203125" style="44" customWidth="1"/>
    <col min="1795" max="1795" width="14" style="44" customWidth="1"/>
    <col min="1796" max="1796" width="13" style="44" customWidth="1"/>
    <col min="1797" max="1797" width="13.6640625" style="44" customWidth="1"/>
    <col min="1798" max="1798" width="13.5546875" style="44" customWidth="1"/>
    <col min="1799" max="1799" width="13.109375" style="44" customWidth="1"/>
    <col min="1800" max="1801" width="13.5546875" style="44" customWidth="1"/>
    <col min="1802" max="1802" width="14.109375" style="44" customWidth="1"/>
    <col min="1803" max="1803" width="10.6640625" style="44" customWidth="1"/>
    <col min="1804" max="1804" width="11" style="44" customWidth="1"/>
    <col min="1805" max="1805" width="11.33203125" style="44" customWidth="1"/>
    <col min="1806" max="1806" width="10.6640625" style="44" customWidth="1"/>
    <col min="1807" max="1807" width="10.5546875" style="44" customWidth="1"/>
    <col min="1808" max="1808" width="10.6640625" style="44" customWidth="1"/>
    <col min="1809" max="2048" width="9.109375" style="44"/>
    <col min="2049" max="2049" width="12.6640625" style="44" customWidth="1"/>
    <col min="2050" max="2050" width="14.33203125" style="44" customWidth="1"/>
    <col min="2051" max="2051" width="14" style="44" customWidth="1"/>
    <col min="2052" max="2052" width="13" style="44" customWidth="1"/>
    <col min="2053" max="2053" width="13.6640625" style="44" customWidth="1"/>
    <col min="2054" max="2054" width="13.5546875" style="44" customWidth="1"/>
    <col min="2055" max="2055" width="13.109375" style="44" customWidth="1"/>
    <col min="2056" max="2057" width="13.5546875" style="44" customWidth="1"/>
    <col min="2058" max="2058" width="14.109375" style="44" customWidth="1"/>
    <col min="2059" max="2059" width="10.6640625" style="44" customWidth="1"/>
    <col min="2060" max="2060" width="11" style="44" customWidth="1"/>
    <col min="2061" max="2061" width="11.33203125" style="44" customWidth="1"/>
    <col min="2062" max="2062" width="10.6640625" style="44" customWidth="1"/>
    <col min="2063" max="2063" width="10.5546875" style="44" customWidth="1"/>
    <col min="2064" max="2064" width="10.6640625" style="44" customWidth="1"/>
    <col min="2065" max="2304" width="9.109375" style="44"/>
    <col min="2305" max="2305" width="12.6640625" style="44" customWidth="1"/>
    <col min="2306" max="2306" width="14.33203125" style="44" customWidth="1"/>
    <col min="2307" max="2307" width="14" style="44" customWidth="1"/>
    <col min="2308" max="2308" width="13" style="44" customWidth="1"/>
    <col min="2309" max="2309" width="13.6640625" style="44" customWidth="1"/>
    <col min="2310" max="2310" width="13.5546875" style="44" customWidth="1"/>
    <col min="2311" max="2311" width="13.109375" style="44" customWidth="1"/>
    <col min="2312" max="2313" width="13.5546875" style="44" customWidth="1"/>
    <col min="2314" max="2314" width="14.109375" style="44" customWidth="1"/>
    <col min="2315" max="2315" width="10.6640625" style="44" customWidth="1"/>
    <col min="2316" max="2316" width="11" style="44" customWidth="1"/>
    <col min="2317" max="2317" width="11.33203125" style="44" customWidth="1"/>
    <col min="2318" max="2318" width="10.6640625" style="44" customWidth="1"/>
    <col min="2319" max="2319" width="10.5546875" style="44" customWidth="1"/>
    <col min="2320" max="2320" width="10.6640625" style="44" customWidth="1"/>
    <col min="2321" max="2560" width="9.109375" style="44"/>
    <col min="2561" max="2561" width="12.6640625" style="44" customWidth="1"/>
    <col min="2562" max="2562" width="14.33203125" style="44" customWidth="1"/>
    <col min="2563" max="2563" width="14" style="44" customWidth="1"/>
    <col min="2564" max="2564" width="13" style="44" customWidth="1"/>
    <col min="2565" max="2565" width="13.6640625" style="44" customWidth="1"/>
    <col min="2566" max="2566" width="13.5546875" style="44" customWidth="1"/>
    <col min="2567" max="2567" width="13.109375" style="44" customWidth="1"/>
    <col min="2568" max="2569" width="13.5546875" style="44" customWidth="1"/>
    <col min="2570" max="2570" width="14.109375" style="44" customWidth="1"/>
    <col min="2571" max="2571" width="10.6640625" style="44" customWidth="1"/>
    <col min="2572" max="2572" width="11" style="44" customWidth="1"/>
    <col min="2573" max="2573" width="11.33203125" style="44" customWidth="1"/>
    <col min="2574" max="2574" width="10.6640625" style="44" customWidth="1"/>
    <col min="2575" max="2575" width="10.5546875" style="44" customWidth="1"/>
    <col min="2576" max="2576" width="10.6640625" style="44" customWidth="1"/>
    <col min="2577" max="2816" width="9.109375" style="44"/>
    <col min="2817" max="2817" width="12.6640625" style="44" customWidth="1"/>
    <col min="2818" max="2818" width="14.33203125" style="44" customWidth="1"/>
    <col min="2819" max="2819" width="14" style="44" customWidth="1"/>
    <col min="2820" max="2820" width="13" style="44" customWidth="1"/>
    <col min="2821" max="2821" width="13.6640625" style="44" customWidth="1"/>
    <col min="2822" max="2822" width="13.5546875" style="44" customWidth="1"/>
    <col min="2823" max="2823" width="13.109375" style="44" customWidth="1"/>
    <col min="2824" max="2825" width="13.5546875" style="44" customWidth="1"/>
    <col min="2826" max="2826" width="14.109375" style="44" customWidth="1"/>
    <col min="2827" max="2827" width="10.6640625" style="44" customWidth="1"/>
    <col min="2828" max="2828" width="11" style="44" customWidth="1"/>
    <col min="2829" max="2829" width="11.33203125" style="44" customWidth="1"/>
    <col min="2830" max="2830" width="10.6640625" style="44" customWidth="1"/>
    <col min="2831" max="2831" width="10.5546875" style="44" customWidth="1"/>
    <col min="2832" max="2832" width="10.6640625" style="44" customWidth="1"/>
    <col min="2833" max="3072" width="9.109375" style="44"/>
    <col min="3073" max="3073" width="12.6640625" style="44" customWidth="1"/>
    <col min="3074" max="3074" width="14.33203125" style="44" customWidth="1"/>
    <col min="3075" max="3075" width="14" style="44" customWidth="1"/>
    <col min="3076" max="3076" width="13" style="44" customWidth="1"/>
    <col min="3077" max="3077" width="13.6640625" style="44" customWidth="1"/>
    <col min="3078" max="3078" width="13.5546875" style="44" customWidth="1"/>
    <col min="3079" max="3079" width="13.109375" style="44" customWidth="1"/>
    <col min="3080" max="3081" width="13.5546875" style="44" customWidth="1"/>
    <col min="3082" max="3082" width="14.109375" style="44" customWidth="1"/>
    <col min="3083" max="3083" width="10.6640625" style="44" customWidth="1"/>
    <col min="3084" max="3084" width="11" style="44" customWidth="1"/>
    <col min="3085" max="3085" width="11.33203125" style="44" customWidth="1"/>
    <col min="3086" max="3086" width="10.6640625" style="44" customWidth="1"/>
    <col min="3087" max="3087" width="10.5546875" style="44" customWidth="1"/>
    <col min="3088" max="3088" width="10.6640625" style="44" customWidth="1"/>
    <col min="3089" max="3328" width="9.109375" style="44"/>
    <col min="3329" max="3329" width="12.6640625" style="44" customWidth="1"/>
    <col min="3330" max="3330" width="14.33203125" style="44" customWidth="1"/>
    <col min="3331" max="3331" width="14" style="44" customWidth="1"/>
    <col min="3332" max="3332" width="13" style="44" customWidth="1"/>
    <col min="3333" max="3333" width="13.6640625" style="44" customWidth="1"/>
    <col min="3334" max="3334" width="13.5546875" style="44" customWidth="1"/>
    <col min="3335" max="3335" width="13.109375" style="44" customWidth="1"/>
    <col min="3336" max="3337" width="13.5546875" style="44" customWidth="1"/>
    <col min="3338" max="3338" width="14.109375" style="44" customWidth="1"/>
    <col min="3339" max="3339" width="10.6640625" style="44" customWidth="1"/>
    <col min="3340" max="3340" width="11" style="44" customWidth="1"/>
    <col min="3341" max="3341" width="11.33203125" style="44" customWidth="1"/>
    <col min="3342" max="3342" width="10.6640625" style="44" customWidth="1"/>
    <col min="3343" max="3343" width="10.5546875" style="44" customWidth="1"/>
    <col min="3344" max="3344" width="10.6640625" style="44" customWidth="1"/>
    <col min="3345" max="3584" width="9.109375" style="44"/>
    <col min="3585" max="3585" width="12.6640625" style="44" customWidth="1"/>
    <col min="3586" max="3586" width="14.33203125" style="44" customWidth="1"/>
    <col min="3587" max="3587" width="14" style="44" customWidth="1"/>
    <col min="3588" max="3588" width="13" style="44" customWidth="1"/>
    <col min="3589" max="3589" width="13.6640625" style="44" customWidth="1"/>
    <col min="3590" max="3590" width="13.5546875" style="44" customWidth="1"/>
    <col min="3591" max="3591" width="13.109375" style="44" customWidth="1"/>
    <col min="3592" max="3593" width="13.5546875" style="44" customWidth="1"/>
    <col min="3594" max="3594" width="14.109375" style="44" customWidth="1"/>
    <col min="3595" max="3595" width="10.6640625" style="44" customWidth="1"/>
    <col min="3596" max="3596" width="11" style="44" customWidth="1"/>
    <col min="3597" max="3597" width="11.33203125" style="44" customWidth="1"/>
    <col min="3598" max="3598" width="10.6640625" style="44" customWidth="1"/>
    <col min="3599" max="3599" width="10.5546875" style="44" customWidth="1"/>
    <col min="3600" max="3600" width="10.6640625" style="44" customWidth="1"/>
    <col min="3601" max="3840" width="9.109375" style="44"/>
    <col min="3841" max="3841" width="12.6640625" style="44" customWidth="1"/>
    <col min="3842" max="3842" width="14.33203125" style="44" customWidth="1"/>
    <col min="3843" max="3843" width="14" style="44" customWidth="1"/>
    <col min="3844" max="3844" width="13" style="44" customWidth="1"/>
    <col min="3845" max="3845" width="13.6640625" style="44" customWidth="1"/>
    <col min="3846" max="3846" width="13.5546875" style="44" customWidth="1"/>
    <col min="3847" max="3847" width="13.109375" style="44" customWidth="1"/>
    <col min="3848" max="3849" width="13.5546875" style="44" customWidth="1"/>
    <col min="3850" max="3850" width="14.109375" style="44" customWidth="1"/>
    <col min="3851" max="3851" width="10.6640625" style="44" customWidth="1"/>
    <col min="3852" max="3852" width="11" style="44" customWidth="1"/>
    <col min="3853" max="3853" width="11.33203125" style="44" customWidth="1"/>
    <col min="3854" max="3854" width="10.6640625" style="44" customWidth="1"/>
    <col min="3855" max="3855" width="10.5546875" style="44" customWidth="1"/>
    <col min="3856" max="3856" width="10.6640625" style="44" customWidth="1"/>
    <col min="3857" max="4096" width="9.109375" style="44"/>
    <col min="4097" max="4097" width="12.6640625" style="44" customWidth="1"/>
    <col min="4098" max="4098" width="14.33203125" style="44" customWidth="1"/>
    <col min="4099" max="4099" width="14" style="44" customWidth="1"/>
    <col min="4100" max="4100" width="13" style="44" customWidth="1"/>
    <col min="4101" max="4101" width="13.6640625" style="44" customWidth="1"/>
    <col min="4102" max="4102" width="13.5546875" style="44" customWidth="1"/>
    <col min="4103" max="4103" width="13.109375" style="44" customWidth="1"/>
    <col min="4104" max="4105" width="13.5546875" style="44" customWidth="1"/>
    <col min="4106" max="4106" width="14.109375" style="44" customWidth="1"/>
    <col min="4107" max="4107" width="10.6640625" style="44" customWidth="1"/>
    <col min="4108" max="4108" width="11" style="44" customWidth="1"/>
    <col min="4109" max="4109" width="11.33203125" style="44" customWidth="1"/>
    <col min="4110" max="4110" width="10.6640625" style="44" customWidth="1"/>
    <col min="4111" max="4111" width="10.5546875" style="44" customWidth="1"/>
    <col min="4112" max="4112" width="10.6640625" style="44" customWidth="1"/>
    <col min="4113" max="4352" width="9.109375" style="44"/>
    <col min="4353" max="4353" width="12.6640625" style="44" customWidth="1"/>
    <col min="4354" max="4354" width="14.33203125" style="44" customWidth="1"/>
    <col min="4355" max="4355" width="14" style="44" customWidth="1"/>
    <col min="4356" max="4356" width="13" style="44" customWidth="1"/>
    <col min="4357" max="4357" width="13.6640625" style="44" customWidth="1"/>
    <col min="4358" max="4358" width="13.5546875" style="44" customWidth="1"/>
    <col min="4359" max="4359" width="13.109375" style="44" customWidth="1"/>
    <col min="4360" max="4361" width="13.5546875" style="44" customWidth="1"/>
    <col min="4362" max="4362" width="14.109375" style="44" customWidth="1"/>
    <col min="4363" max="4363" width="10.6640625" style="44" customWidth="1"/>
    <col min="4364" max="4364" width="11" style="44" customWidth="1"/>
    <col min="4365" max="4365" width="11.33203125" style="44" customWidth="1"/>
    <col min="4366" max="4366" width="10.6640625" style="44" customWidth="1"/>
    <col min="4367" max="4367" width="10.5546875" style="44" customWidth="1"/>
    <col min="4368" max="4368" width="10.6640625" style="44" customWidth="1"/>
    <col min="4369" max="4608" width="9.109375" style="44"/>
    <col min="4609" max="4609" width="12.6640625" style="44" customWidth="1"/>
    <col min="4610" max="4610" width="14.33203125" style="44" customWidth="1"/>
    <col min="4611" max="4611" width="14" style="44" customWidth="1"/>
    <col min="4612" max="4612" width="13" style="44" customWidth="1"/>
    <col min="4613" max="4613" width="13.6640625" style="44" customWidth="1"/>
    <col min="4614" max="4614" width="13.5546875" style="44" customWidth="1"/>
    <col min="4615" max="4615" width="13.109375" style="44" customWidth="1"/>
    <col min="4616" max="4617" width="13.5546875" style="44" customWidth="1"/>
    <col min="4618" max="4618" width="14.109375" style="44" customWidth="1"/>
    <col min="4619" max="4619" width="10.6640625" style="44" customWidth="1"/>
    <col min="4620" max="4620" width="11" style="44" customWidth="1"/>
    <col min="4621" max="4621" width="11.33203125" style="44" customWidth="1"/>
    <col min="4622" max="4622" width="10.6640625" style="44" customWidth="1"/>
    <col min="4623" max="4623" width="10.5546875" style="44" customWidth="1"/>
    <col min="4624" max="4624" width="10.6640625" style="44" customWidth="1"/>
    <col min="4625" max="4864" width="9.109375" style="44"/>
    <col min="4865" max="4865" width="12.6640625" style="44" customWidth="1"/>
    <col min="4866" max="4866" width="14.33203125" style="44" customWidth="1"/>
    <col min="4867" max="4867" width="14" style="44" customWidth="1"/>
    <col min="4868" max="4868" width="13" style="44" customWidth="1"/>
    <col min="4869" max="4869" width="13.6640625" style="44" customWidth="1"/>
    <col min="4870" max="4870" width="13.5546875" style="44" customWidth="1"/>
    <col min="4871" max="4871" width="13.109375" style="44" customWidth="1"/>
    <col min="4872" max="4873" width="13.5546875" style="44" customWidth="1"/>
    <col min="4874" max="4874" width="14.109375" style="44" customWidth="1"/>
    <col min="4875" max="4875" width="10.6640625" style="44" customWidth="1"/>
    <col min="4876" max="4876" width="11" style="44" customWidth="1"/>
    <col min="4877" max="4877" width="11.33203125" style="44" customWidth="1"/>
    <col min="4878" max="4878" width="10.6640625" style="44" customWidth="1"/>
    <col min="4879" max="4879" width="10.5546875" style="44" customWidth="1"/>
    <col min="4880" max="4880" width="10.6640625" style="44" customWidth="1"/>
    <col min="4881" max="5120" width="9.109375" style="44"/>
    <col min="5121" max="5121" width="12.6640625" style="44" customWidth="1"/>
    <col min="5122" max="5122" width="14.33203125" style="44" customWidth="1"/>
    <col min="5123" max="5123" width="14" style="44" customWidth="1"/>
    <col min="5124" max="5124" width="13" style="44" customWidth="1"/>
    <col min="5125" max="5125" width="13.6640625" style="44" customWidth="1"/>
    <col min="5126" max="5126" width="13.5546875" style="44" customWidth="1"/>
    <col min="5127" max="5127" width="13.109375" style="44" customWidth="1"/>
    <col min="5128" max="5129" width="13.5546875" style="44" customWidth="1"/>
    <col min="5130" max="5130" width="14.109375" style="44" customWidth="1"/>
    <col min="5131" max="5131" width="10.6640625" style="44" customWidth="1"/>
    <col min="5132" max="5132" width="11" style="44" customWidth="1"/>
    <col min="5133" max="5133" width="11.33203125" style="44" customWidth="1"/>
    <col min="5134" max="5134" width="10.6640625" style="44" customWidth="1"/>
    <col min="5135" max="5135" width="10.5546875" style="44" customWidth="1"/>
    <col min="5136" max="5136" width="10.6640625" style="44" customWidth="1"/>
    <col min="5137" max="5376" width="9.109375" style="44"/>
    <col min="5377" max="5377" width="12.6640625" style="44" customWidth="1"/>
    <col min="5378" max="5378" width="14.33203125" style="44" customWidth="1"/>
    <col min="5379" max="5379" width="14" style="44" customWidth="1"/>
    <col min="5380" max="5380" width="13" style="44" customWidth="1"/>
    <col min="5381" max="5381" width="13.6640625" style="44" customWidth="1"/>
    <col min="5382" max="5382" width="13.5546875" style="44" customWidth="1"/>
    <col min="5383" max="5383" width="13.109375" style="44" customWidth="1"/>
    <col min="5384" max="5385" width="13.5546875" style="44" customWidth="1"/>
    <col min="5386" max="5386" width="14.109375" style="44" customWidth="1"/>
    <col min="5387" max="5387" width="10.6640625" style="44" customWidth="1"/>
    <col min="5388" max="5388" width="11" style="44" customWidth="1"/>
    <col min="5389" max="5389" width="11.33203125" style="44" customWidth="1"/>
    <col min="5390" max="5390" width="10.6640625" style="44" customWidth="1"/>
    <col min="5391" max="5391" width="10.5546875" style="44" customWidth="1"/>
    <col min="5392" max="5392" width="10.6640625" style="44" customWidth="1"/>
    <col min="5393" max="5632" width="9.109375" style="44"/>
    <col min="5633" max="5633" width="12.6640625" style="44" customWidth="1"/>
    <col min="5634" max="5634" width="14.33203125" style="44" customWidth="1"/>
    <col min="5635" max="5635" width="14" style="44" customWidth="1"/>
    <col min="5636" max="5636" width="13" style="44" customWidth="1"/>
    <col min="5637" max="5637" width="13.6640625" style="44" customWidth="1"/>
    <col min="5638" max="5638" width="13.5546875" style="44" customWidth="1"/>
    <col min="5639" max="5639" width="13.109375" style="44" customWidth="1"/>
    <col min="5640" max="5641" width="13.5546875" style="44" customWidth="1"/>
    <col min="5642" max="5642" width="14.109375" style="44" customWidth="1"/>
    <col min="5643" max="5643" width="10.6640625" style="44" customWidth="1"/>
    <col min="5644" max="5644" width="11" style="44" customWidth="1"/>
    <col min="5645" max="5645" width="11.33203125" style="44" customWidth="1"/>
    <col min="5646" max="5646" width="10.6640625" style="44" customWidth="1"/>
    <col min="5647" max="5647" width="10.5546875" style="44" customWidth="1"/>
    <col min="5648" max="5648" width="10.6640625" style="44" customWidth="1"/>
    <col min="5649" max="5888" width="9.109375" style="44"/>
    <col min="5889" max="5889" width="12.6640625" style="44" customWidth="1"/>
    <col min="5890" max="5890" width="14.33203125" style="44" customWidth="1"/>
    <col min="5891" max="5891" width="14" style="44" customWidth="1"/>
    <col min="5892" max="5892" width="13" style="44" customWidth="1"/>
    <col min="5893" max="5893" width="13.6640625" style="44" customWidth="1"/>
    <col min="5894" max="5894" width="13.5546875" style="44" customWidth="1"/>
    <col min="5895" max="5895" width="13.109375" style="44" customWidth="1"/>
    <col min="5896" max="5897" width="13.5546875" style="44" customWidth="1"/>
    <col min="5898" max="5898" width="14.109375" style="44" customWidth="1"/>
    <col min="5899" max="5899" width="10.6640625" style="44" customWidth="1"/>
    <col min="5900" max="5900" width="11" style="44" customWidth="1"/>
    <col min="5901" max="5901" width="11.33203125" style="44" customWidth="1"/>
    <col min="5902" max="5902" width="10.6640625" style="44" customWidth="1"/>
    <col min="5903" max="5903" width="10.5546875" style="44" customWidth="1"/>
    <col min="5904" max="5904" width="10.6640625" style="44" customWidth="1"/>
    <col min="5905" max="6144" width="9.109375" style="44"/>
    <col min="6145" max="6145" width="12.6640625" style="44" customWidth="1"/>
    <col min="6146" max="6146" width="14.33203125" style="44" customWidth="1"/>
    <col min="6147" max="6147" width="14" style="44" customWidth="1"/>
    <col min="6148" max="6148" width="13" style="44" customWidth="1"/>
    <col min="6149" max="6149" width="13.6640625" style="44" customWidth="1"/>
    <col min="6150" max="6150" width="13.5546875" style="44" customWidth="1"/>
    <col min="6151" max="6151" width="13.109375" style="44" customWidth="1"/>
    <col min="6152" max="6153" width="13.5546875" style="44" customWidth="1"/>
    <col min="6154" max="6154" width="14.109375" style="44" customWidth="1"/>
    <col min="6155" max="6155" width="10.6640625" style="44" customWidth="1"/>
    <col min="6156" max="6156" width="11" style="44" customWidth="1"/>
    <col min="6157" max="6157" width="11.33203125" style="44" customWidth="1"/>
    <col min="6158" max="6158" width="10.6640625" style="44" customWidth="1"/>
    <col min="6159" max="6159" width="10.5546875" style="44" customWidth="1"/>
    <col min="6160" max="6160" width="10.6640625" style="44" customWidth="1"/>
    <col min="6161" max="6400" width="9.109375" style="44"/>
    <col min="6401" max="6401" width="12.6640625" style="44" customWidth="1"/>
    <col min="6402" max="6402" width="14.33203125" style="44" customWidth="1"/>
    <col min="6403" max="6403" width="14" style="44" customWidth="1"/>
    <col min="6404" max="6404" width="13" style="44" customWidth="1"/>
    <col min="6405" max="6405" width="13.6640625" style="44" customWidth="1"/>
    <col min="6406" max="6406" width="13.5546875" style="44" customWidth="1"/>
    <col min="6407" max="6407" width="13.109375" style="44" customWidth="1"/>
    <col min="6408" max="6409" width="13.5546875" style="44" customWidth="1"/>
    <col min="6410" max="6410" width="14.109375" style="44" customWidth="1"/>
    <col min="6411" max="6411" width="10.6640625" style="44" customWidth="1"/>
    <col min="6412" max="6412" width="11" style="44" customWidth="1"/>
    <col min="6413" max="6413" width="11.33203125" style="44" customWidth="1"/>
    <col min="6414" max="6414" width="10.6640625" style="44" customWidth="1"/>
    <col min="6415" max="6415" width="10.5546875" style="44" customWidth="1"/>
    <col min="6416" max="6416" width="10.6640625" style="44" customWidth="1"/>
    <col min="6417" max="6656" width="9.109375" style="44"/>
    <col min="6657" max="6657" width="12.6640625" style="44" customWidth="1"/>
    <col min="6658" max="6658" width="14.33203125" style="44" customWidth="1"/>
    <col min="6659" max="6659" width="14" style="44" customWidth="1"/>
    <col min="6660" max="6660" width="13" style="44" customWidth="1"/>
    <col min="6661" max="6661" width="13.6640625" style="44" customWidth="1"/>
    <col min="6662" max="6662" width="13.5546875" style="44" customWidth="1"/>
    <col min="6663" max="6663" width="13.109375" style="44" customWidth="1"/>
    <col min="6664" max="6665" width="13.5546875" style="44" customWidth="1"/>
    <col min="6666" max="6666" width="14.109375" style="44" customWidth="1"/>
    <col min="6667" max="6667" width="10.6640625" style="44" customWidth="1"/>
    <col min="6668" max="6668" width="11" style="44" customWidth="1"/>
    <col min="6669" max="6669" width="11.33203125" style="44" customWidth="1"/>
    <col min="6670" max="6670" width="10.6640625" style="44" customWidth="1"/>
    <col min="6671" max="6671" width="10.5546875" style="44" customWidth="1"/>
    <col min="6672" max="6672" width="10.6640625" style="44" customWidth="1"/>
    <col min="6673" max="6912" width="9.109375" style="44"/>
    <col min="6913" max="6913" width="12.6640625" style="44" customWidth="1"/>
    <col min="6914" max="6914" width="14.33203125" style="44" customWidth="1"/>
    <col min="6915" max="6915" width="14" style="44" customWidth="1"/>
    <col min="6916" max="6916" width="13" style="44" customWidth="1"/>
    <col min="6917" max="6917" width="13.6640625" style="44" customWidth="1"/>
    <col min="6918" max="6918" width="13.5546875" style="44" customWidth="1"/>
    <col min="6919" max="6919" width="13.109375" style="44" customWidth="1"/>
    <col min="6920" max="6921" width="13.5546875" style="44" customWidth="1"/>
    <col min="6922" max="6922" width="14.109375" style="44" customWidth="1"/>
    <col min="6923" max="6923" width="10.6640625" style="44" customWidth="1"/>
    <col min="6924" max="6924" width="11" style="44" customWidth="1"/>
    <col min="6925" max="6925" width="11.33203125" style="44" customWidth="1"/>
    <col min="6926" max="6926" width="10.6640625" style="44" customWidth="1"/>
    <col min="6927" max="6927" width="10.5546875" style="44" customWidth="1"/>
    <col min="6928" max="6928" width="10.6640625" style="44" customWidth="1"/>
    <col min="6929" max="7168" width="9.109375" style="44"/>
    <col min="7169" max="7169" width="12.6640625" style="44" customWidth="1"/>
    <col min="7170" max="7170" width="14.33203125" style="44" customWidth="1"/>
    <col min="7171" max="7171" width="14" style="44" customWidth="1"/>
    <col min="7172" max="7172" width="13" style="44" customWidth="1"/>
    <col min="7173" max="7173" width="13.6640625" style="44" customWidth="1"/>
    <col min="7174" max="7174" width="13.5546875" style="44" customWidth="1"/>
    <col min="7175" max="7175" width="13.109375" style="44" customWidth="1"/>
    <col min="7176" max="7177" width="13.5546875" style="44" customWidth="1"/>
    <col min="7178" max="7178" width="14.109375" style="44" customWidth="1"/>
    <col min="7179" max="7179" width="10.6640625" style="44" customWidth="1"/>
    <col min="7180" max="7180" width="11" style="44" customWidth="1"/>
    <col min="7181" max="7181" width="11.33203125" style="44" customWidth="1"/>
    <col min="7182" max="7182" width="10.6640625" style="44" customWidth="1"/>
    <col min="7183" max="7183" width="10.5546875" style="44" customWidth="1"/>
    <col min="7184" max="7184" width="10.6640625" style="44" customWidth="1"/>
    <col min="7185" max="7424" width="9.109375" style="44"/>
    <col min="7425" max="7425" width="12.6640625" style="44" customWidth="1"/>
    <col min="7426" max="7426" width="14.33203125" style="44" customWidth="1"/>
    <col min="7427" max="7427" width="14" style="44" customWidth="1"/>
    <col min="7428" max="7428" width="13" style="44" customWidth="1"/>
    <col min="7429" max="7429" width="13.6640625" style="44" customWidth="1"/>
    <col min="7430" max="7430" width="13.5546875" style="44" customWidth="1"/>
    <col min="7431" max="7431" width="13.109375" style="44" customWidth="1"/>
    <col min="7432" max="7433" width="13.5546875" style="44" customWidth="1"/>
    <col min="7434" max="7434" width="14.109375" style="44" customWidth="1"/>
    <col min="7435" max="7435" width="10.6640625" style="44" customWidth="1"/>
    <col min="7436" max="7436" width="11" style="44" customWidth="1"/>
    <col min="7437" max="7437" width="11.33203125" style="44" customWidth="1"/>
    <col min="7438" max="7438" width="10.6640625" style="44" customWidth="1"/>
    <col min="7439" max="7439" width="10.5546875" style="44" customWidth="1"/>
    <col min="7440" max="7440" width="10.6640625" style="44" customWidth="1"/>
    <col min="7441" max="7680" width="9.109375" style="44"/>
    <col min="7681" max="7681" width="12.6640625" style="44" customWidth="1"/>
    <col min="7682" max="7682" width="14.33203125" style="44" customWidth="1"/>
    <col min="7683" max="7683" width="14" style="44" customWidth="1"/>
    <col min="7684" max="7684" width="13" style="44" customWidth="1"/>
    <col min="7685" max="7685" width="13.6640625" style="44" customWidth="1"/>
    <col min="7686" max="7686" width="13.5546875" style="44" customWidth="1"/>
    <col min="7687" max="7687" width="13.109375" style="44" customWidth="1"/>
    <col min="7688" max="7689" width="13.5546875" style="44" customWidth="1"/>
    <col min="7690" max="7690" width="14.109375" style="44" customWidth="1"/>
    <col min="7691" max="7691" width="10.6640625" style="44" customWidth="1"/>
    <col min="7692" max="7692" width="11" style="44" customWidth="1"/>
    <col min="7693" max="7693" width="11.33203125" style="44" customWidth="1"/>
    <col min="7694" max="7694" width="10.6640625" style="44" customWidth="1"/>
    <col min="7695" max="7695" width="10.5546875" style="44" customWidth="1"/>
    <col min="7696" max="7696" width="10.6640625" style="44" customWidth="1"/>
    <col min="7697" max="7936" width="9.109375" style="44"/>
    <col min="7937" max="7937" width="12.6640625" style="44" customWidth="1"/>
    <col min="7938" max="7938" width="14.33203125" style="44" customWidth="1"/>
    <col min="7939" max="7939" width="14" style="44" customWidth="1"/>
    <col min="7940" max="7940" width="13" style="44" customWidth="1"/>
    <col min="7941" max="7941" width="13.6640625" style="44" customWidth="1"/>
    <col min="7942" max="7942" width="13.5546875" style="44" customWidth="1"/>
    <col min="7943" max="7943" width="13.109375" style="44" customWidth="1"/>
    <col min="7944" max="7945" width="13.5546875" style="44" customWidth="1"/>
    <col min="7946" max="7946" width="14.109375" style="44" customWidth="1"/>
    <col min="7947" max="7947" width="10.6640625" style="44" customWidth="1"/>
    <col min="7948" max="7948" width="11" style="44" customWidth="1"/>
    <col min="7949" max="7949" width="11.33203125" style="44" customWidth="1"/>
    <col min="7950" max="7950" width="10.6640625" style="44" customWidth="1"/>
    <col min="7951" max="7951" width="10.5546875" style="44" customWidth="1"/>
    <col min="7952" max="7952" width="10.6640625" style="44" customWidth="1"/>
    <col min="7953" max="8192" width="9.109375" style="44"/>
    <col min="8193" max="8193" width="12.6640625" style="44" customWidth="1"/>
    <col min="8194" max="8194" width="14.33203125" style="44" customWidth="1"/>
    <col min="8195" max="8195" width="14" style="44" customWidth="1"/>
    <col min="8196" max="8196" width="13" style="44" customWidth="1"/>
    <col min="8197" max="8197" width="13.6640625" style="44" customWidth="1"/>
    <col min="8198" max="8198" width="13.5546875" style="44" customWidth="1"/>
    <col min="8199" max="8199" width="13.109375" style="44" customWidth="1"/>
    <col min="8200" max="8201" width="13.5546875" style="44" customWidth="1"/>
    <col min="8202" max="8202" width="14.109375" style="44" customWidth="1"/>
    <col min="8203" max="8203" width="10.6640625" style="44" customWidth="1"/>
    <col min="8204" max="8204" width="11" style="44" customWidth="1"/>
    <col min="8205" max="8205" width="11.33203125" style="44" customWidth="1"/>
    <col min="8206" max="8206" width="10.6640625" style="44" customWidth="1"/>
    <col min="8207" max="8207" width="10.5546875" style="44" customWidth="1"/>
    <col min="8208" max="8208" width="10.6640625" style="44" customWidth="1"/>
    <col min="8209" max="8448" width="9.109375" style="44"/>
    <col min="8449" max="8449" width="12.6640625" style="44" customWidth="1"/>
    <col min="8450" max="8450" width="14.33203125" style="44" customWidth="1"/>
    <col min="8451" max="8451" width="14" style="44" customWidth="1"/>
    <col min="8452" max="8452" width="13" style="44" customWidth="1"/>
    <col min="8453" max="8453" width="13.6640625" style="44" customWidth="1"/>
    <col min="8454" max="8454" width="13.5546875" style="44" customWidth="1"/>
    <col min="8455" max="8455" width="13.109375" style="44" customWidth="1"/>
    <col min="8456" max="8457" width="13.5546875" style="44" customWidth="1"/>
    <col min="8458" max="8458" width="14.109375" style="44" customWidth="1"/>
    <col min="8459" max="8459" width="10.6640625" style="44" customWidth="1"/>
    <col min="8460" max="8460" width="11" style="44" customWidth="1"/>
    <col min="8461" max="8461" width="11.33203125" style="44" customWidth="1"/>
    <col min="8462" max="8462" width="10.6640625" style="44" customWidth="1"/>
    <col min="8463" max="8463" width="10.5546875" style="44" customWidth="1"/>
    <col min="8464" max="8464" width="10.6640625" style="44" customWidth="1"/>
    <col min="8465" max="8704" width="9.109375" style="44"/>
    <col min="8705" max="8705" width="12.6640625" style="44" customWidth="1"/>
    <col min="8706" max="8706" width="14.33203125" style="44" customWidth="1"/>
    <col min="8707" max="8707" width="14" style="44" customWidth="1"/>
    <col min="8708" max="8708" width="13" style="44" customWidth="1"/>
    <col min="8709" max="8709" width="13.6640625" style="44" customWidth="1"/>
    <col min="8710" max="8710" width="13.5546875" style="44" customWidth="1"/>
    <col min="8711" max="8711" width="13.109375" style="44" customWidth="1"/>
    <col min="8712" max="8713" width="13.5546875" style="44" customWidth="1"/>
    <col min="8714" max="8714" width="14.109375" style="44" customWidth="1"/>
    <col min="8715" max="8715" width="10.6640625" style="44" customWidth="1"/>
    <col min="8716" max="8716" width="11" style="44" customWidth="1"/>
    <col min="8717" max="8717" width="11.33203125" style="44" customWidth="1"/>
    <col min="8718" max="8718" width="10.6640625" style="44" customWidth="1"/>
    <col min="8719" max="8719" width="10.5546875" style="44" customWidth="1"/>
    <col min="8720" max="8720" width="10.6640625" style="44" customWidth="1"/>
    <col min="8721" max="8960" width="9.109375" style="44"/>
    <col min="8961" max="8961" width="12.6640625" style="44" customWidth="1"/>
    <col min="8962" max="8962" width="14.33203125" style="44" customWidth="1"/>
    <col min="8963" max="8963" width="14" style="44" customWidth="1"/>
    <col min="8964" max="8964" width="13" style="44" customWidth="1"/>
    <col min="8965" max="8965" width="13.6640625" style="44" customWidth="1"/>
    <col min="8966" max="8966" width="13.5546875" style="44" customWidth="1"/>
    <col min="8967" max="8967" width="13.109375" style="44" customWidth="1"/>
    <col min="8968" max="8969" width="13.5546875" style="44" customWidth="1"/>
    <col min="8970" max="8970" width="14.109375" style="44" customWidth="1"/>
    <col min="8971" max="8971" width="10.6640625" style="44" customWidth="1"/>
    <col min="8972" max="8972" width="11" style="44" customWidth="1"/>
    <col min="8973" max="8973" width="11.33203125" style="44" customWidth="1"/>
    <col min="8974" max="8974" width="10.6640625" style="44" customWidth="1"/>
    <col min="8975" max="8975" width="10.5546875" style="44" customWidth="1"/>
    <col min="8976" max="8976" width="10.6640625" style="44" customWidth="1"/>
    <col min="8977" max="9216" width="9.109375" style="44"/>
    <col min="9217" max="9217" width="12.6640625" style="44" customWidth="1"/>
    <col min="9218" max="9218" width="14.33203125" style="44" customWidth="1"/>
    <col min="9219" max="9219" width="14" style="44" customWidth="1"/>
    <col min="9220" max="9220" width="13" style="44" customWidth="1"/>
    <col min="9221" max="9221" width="13.6640625" style="44" customWidth="1"/>
    <col min="9222" max="9222" width="13.5546875" style="44" customWidth="1"/>
    <col min="9223" max="9223" width="13.109375" style="44" customWidth="1"/>
    <col min="9224" max="9225" width="13.5546875" style="44" customWidth="1"/>
    <col min="9226" max="9226" width="14.109375" style="44" customWidth="1"/>
    <col min="9227" max="9227" width="10.6640625" style="44" customWidth="1"/>
    <col min="9228" max="9228" width="11" style="44" customWidth="1"/>
    <col min="9229" max="9229" width="11.33203125" style="44" customWidth="1"/>
    <col min="9230" max="9230" width="10.6640625" style="44" customWidth="1"/>
    <col min="9231" max="9231" width="10.5546875" style="44" customWidth="1"/>
    <col min="9232" max="9232" width="10.6640625" style="44" customWidth="1"/>
    <col min="9233" max="9472" width="9.109375" style="44"/>
    <col min="9473" max="9473" width="12.6640625" style="44" customWidth="1"/>
    <col min="9474" max="9474" width="14.33203125" style="44" customWidth="1"/>
    <col min="9475" max="9475" width="14" style="44" customWidth="1"/>
    <col min="9476" max="9476" width="13" style="44" customWidth="1"/>
    <col min="9477" max="9477" width="13.6640625" style="44" customWidth="1"/>
    <col min="9478" max="9478" width="13.5546875" style="44" customWidth="1"/>
    <col min="9479" max="9479" width="13.109375" style="44" customWidth="1"/>
    <col min="9480" max="9481" width="13.5546875" style="44" customWidth="1"/>
    <col min="9482" max="9482" width="14.109375" style="44" customWidth="1"/>
    <col min="9483" max="9483" width="10.6640625" style="44" customWidth="1"/>
    <col min="9484" max="9484" width="11" style="44" customWidth="1"/>
    <col min="9485" max="9485" width="11.33203125" style="44" customWidth="1"/>
    <col min="9486" max="9486" width="10.6640625" style="44" customWidth="1"/>
    <col min="9487" max="9487" width="10.5546875" style="44" customWidth="1"/>
    <col min="9488" max="9488" width="10.6640625" style="44" customWidth="1"/>
    <col min="9489" max="9728" width="9.109375" style="44"/>
    <col min="9729" max="9729" width="12.6640625" style="44" customWidth="1"/>
    <col min="9730" max="9730" width="14.33203125" style="44" customWidth="1"/>
    <col min="9731" max="9731" width="14" style="44" customWidth="1"/>
    <col min="9732" max="9732" width="13" style="44" customWidth="1"/>
    <col min="9733" max="9733" width="13.6640625" style="44" customWidth="1"/>
    <col min="9734" max="9734" width="13.5546875" style="44" customWidth="1"/>
    <col min="9735" max="9735" width="13.109375" style="44" customWidth="1"/>
    <col min="9736" max="9737" width="13.5546875" style="44" customWidth="1"/>
    <col min="9738" max="9738" width="14.109375" style="44" customWidth="1"/>
    <col min="9739" max="9739" width="10.6640625" style="44" customWidth="1"/>
    <col min="9740" max="9740" width="11" style="44" customWidth="1"/>
    <col min="9741" max="9741" width="11.33203125" style="44" customWidth="1"/>
    <col min="9742" max="9742" width="10.6640625" style="44" customWidth="1"/>
    <col min="9743" max="9743" width="10.5546875" style="44" customWidth="1"/>
    <col min="9744" max="9744" width="10.6640625" style="44" customWidth="1"/>
    <col min="9745" max="9984" width="9.109375" style="44"/>
    <col min="9985" max="9985" width="12.6640625" style="44" customWidth="1"/>
    <col min="9986" max="9986" width="14.33203125" style="44" customWidth="1"/>
    <col min="9987" max="9987" width="14" style="44" customWidth="1"/>
    <col min="9988" max="9988" width="13" style="44" customWidth="1"/>
    <col min="9989" max="9989" width="13.6640625" style="44" customWidth="1"/>
    <col min="9990" max="9990" width="13.5546875" style="44" customWidth="1"/>
    <col min="9991" max="9991" width="13.109375" style="44" customWidth="1"/>
    <col min="9992" max="9993" width="13.5546875" style="44" customWidth="1"/>
    <col min="9994" max="9994" width="14.109375" style="44" customWidth="1"/>
    <col min="9995" max="9995" width="10.6640625" style="44" customWidth="1"/>
    <col min="9996" max="9996" width="11" style="44" customWidth="1"/>
    <col min="9997" max="9997" width="11.33203125" style="44" customWidth="1"/>
    <col min="9998" max="9998" width="10.6640625" style="44" customWidth="1"/>
    <col min="9999" max="9999" width="10.5546875" style="44" customWidth="1"/>
    <col min="10000" max="10000" width="10.6640625" style="44" customWidth="1"/>
    <col min="10001" max="10240" width="9.109375" style="44"/>
    <col min="10241" max="10241" width="12.6640625" style="44" customWidth="1"/>
    <col min="10242" max="10242" width="14.33203125" style="44" customWidth="1"/>
    <col min="10243" max="10243" width="14" style="44" customWidth="1"/>
    <col min="10244" max="10244" width="13" style="44" customWidth="1"/>
    <col min="10245" max="10245" width="13.6640625" style="44" customWidth="1"/>
    <col min="10246" max="10246" width="13.5546875" style="44" customWidth="1"/>
    <col min="10247" max="10247" width="13.109375" style="44" customWidth="1"/>
    <col min="10248" max="10249" width="13.5546875" style="44" customWidth="1"/>
    <col min="10250" max="10250" width="14.109375" style="44" customWidth="1"/>
    <col min="10251" max="10251" width="10.6640625" style="44" customWidth="1"/>
    <col min="10252" max="10252" width="11" style="44" customWidth="1"/>
    <col min="10253" max="10253" width="11.33203125" style="44" customWidth="1"/>
    <col min="10254" max="10254" width="10.6640625" style="44" customWidth="1"/>
    <col min="10255" max="10255" width="10.5546875" style="44" customWidth="1"/>
    <col min="10256" max="10256" width="10.6640625" style="44" customWidth="1"/>
    <col min="10257" max="10496" width="9.109375" style="44"/>
    <col min="10497" max="10497" width="12.6640625" style="44" customWidth="1"/>
    <col min="10498" max="10498" width="14.33203125" style="44" customWidth="1"/>
    <col min="10499" max="10499" width="14" style="44" customWidth="1"/>
    <col min="10500" max="10500" width="13" style="44" customWidth="1"/>
    <col min="10501" max="10501" width="13.6640625" style="44" customWidth="1"/>
    <col min="10502" max="10502" width="13.5546875" style="44" customWidth="1"/>
    <col min="10503" max="10503" width="13.109375" style="44" customWidth="1"/>
    <col min="10504" max="10505" width="13.5546875" style="44" customWidth="1"/>
    <col min="10506" max="10506" width="14.109375" style="44" customWidth="1"/>
    <col min="10507" max="10507" width="10.6640625" style="44" customWidth="1"/>
    <col min="10508" max="10508" width="11" style="44" customWidth="1"/>
    <col min="10509" max="10509" width="11.33203125" style="44" customWidth="1"/>
    <col min="10510" max="10510" width="10.6640625" style="44" customWidth="1"/>
    <col min="10511" max="10511" width="10.5546875" style="44" customWidth="1"/>
    <col min="10512" max="10512" width="10.6640625" style="44" customWidth="1"/>
    <col min="10513" max="10752" width="9.109375" style="44"/>
    <col min="10753" max="10753" width="12.6640625" style="44" customWidth="1"/>
    <col min="10754" max="10754" width="14.33203125" style="44" customWidth="1"/>
    <col min="10755" max="10755" width="14" style="44" customWidth="1"/>
    <col min="10756" max="10756" width="13" style="44" customWidth="1"/>
    <col min="10757" max="10757" width="13.6640625" style="44" customWidth="1"/>
    <col min="10758" max="10758" width="13.5546875" style="44" customWidth="1"/>
    <col min="10759" max="10759" width="13.109375" style="44" customWidth="1"/>
    <col min="10760" max="10761" width="13.5546875" style="44" customWidth="1"/>
    <col min="10762" max="10762" width="14.109375" style="44" customWidth="1"/>
    <col min="10763" max="10763" width="10.6640625" style="44" customWidth="1"/>
    <col min="10764" max="10764" width="11" style="44" customWidth="1"/>
    <col min="10765" max="10765" width="11.33203125" style="44" customWidth="1"/>
    <col min="10766" max="10766" width="10.6640625" style="44" customWidth="1"/>
    <col min="10767" max="10767" width="10.5546875" style="44" customWidth="1"/>
    <col min="10768" max="10768" width="10.6640625" style="44" customWidth="1"/>
    <col min="10769" max="11008" width="9.109375" style="44"/>
    <col min="11009" max="11009" width="12.6640625" style="44" customWidth="1"/>
    <col min="11010" max="11010" width="14.33203125" style="44" customWidth="1"/>
    <col min="11011" max="11011" width="14" style="44" customWidth="1"/>
    <col min="11012" max="11012" width="13" style="44" customWidth="1"/>
    <col min="11013" max="11013" width="13.6640625" style="44" customWidth="1"/>
    <col min="11014" max="11014" width="13.5546875" style="44" customWidth="1"/>
    <col min="11015" max="11015" width="13.109375" style="44" customWidth="1"/>
    <col min="11016" max="11017" width="13.5546875" style="44" customWidth="1"/>
    <col min="11018" max="11018" width="14.109375" style="44" customWidth="1"/>
    <col min="11019" max="11019" width="10.6640625" style="44" customWidth="1"/>
    <col min="11020" max="11020" width="11" style="44" customWidth="1"/>
    <col min="11021" max="11021" width="11.33203125" style="44" customWidth="1"/>
    <col min="11022" max="11022" width="10.6640625" style="44" customWidth="1"/>
    <col min="11023" max="11023" width="10.5546875" style="44" customWidth="1"/>
    <col min="11024" max="11024" width="10.6640625" style="44" customWidth="1"/>
    <col min="11025" max="11264" width="9.109375" style="44"/>
    <col min="11265" max="11265" width="12.6640625" style="44" customWidth="1"/>
    <col min="11266" max="11266" width="14.33203125" style="44" customWidth="1"/>
    <col min="11267" max="11267" width="14" style="44" customWidth="1"/>
    <col min="11268" max="11268" width="13" style="44" customWidth="1"/>
    <col min="11269" max="11269" width="13.6640625" style="44" customWidth="1"/>
    <col min="11270" max="11270" width="13.5546875" style="44" customWidth="1"/>
    <col min="11271" max="11271" width="13.109375" style="44" customWidth="1"/>
    <col min="11272" max="11273" width="13.5546875" style="44" customWidth="1"/>
    <col min="11274" max="11274" width="14.109375" style="44" customWidth="1"/>
    <col min="11275" max="11275" width="10.6640625" style="44" customWidth="1"/>
    <col min="11276" max="11276" width="11" style="44" customWidth="1"/>
    <col min="11277" max="11277" width="11.33203125" style="44" customWidth="1"/>
    <col min="11278" max="11278" width="10.6640625" style="44" customWidth="1"/>
    <col min="11279" max="11279" width="10.5546875" style="44" customWidth="1"/>
    <col min="11280" max="11280" width="10.6640625" style="44" customWidth="1"/>
    <col min="11281" max="11520" width="9.109375" style="44"/>
    <col min="11521" max="11521" width="12.6640625" style="44" customWidth="1"/>
    <col min="11522" max="11522" width="14.33203125" style="44" customWidth="1"/>
    <col min="11523" max="11523" width="14" style="44" customWidth="1"/>
    <col min="11524" max="11524" width="13" style="44" customWidth="1"/>
    <col min="11525" max="11525" width="13.6640625" style="44" customWidth="1"/>
    <col min="11526" max="11526" width="13.5546875" style="44" customWidth="1"/>
    <col min="11527" max="11527" width="13.109375" style="44" customWidth="1"/>
    <col min="11528" max="11529" width="13.5546875" style="44" customWidth="1"/>
    <col min="11530" max="11530" width="14.109375" style="44" customWidth="1"/>
    <col min="11531" max="11531" width="10.6640625" style="44" customWidth="1"/>
    <col min="11532" max="11532" width="11" style="44" customWidth="1"/>
    <col min="11533" max="11533" width="11.33203125" style="44" customWidth="1"/>
    <col min="11534" max="11534" width="10.6640625" style="44" customWidth="1"/>
    <col min="11535" max="11535" width="10.5546875" style="44" customWidth="1"/>
    <col min="11536" max="11536" width="10.6640625" style="44" customWidth="1"/>
    <col min="11537" max="11776" width="9.109375" style="44"/>
    <col min="11777" max="11777" width="12.6640625" style="44" customWidth="1"/>
    <col min="11778" max="11778" width="14.33203125" style="44" customWidth="1"/>
    <col min="11779" max="11779" width="14" style="44" customWidth="1"/>
    <col min="11780" max="11780" width="13" style="44" customWidth="1"/>
    <col min="11781" max="11781" width="13.6640625" style="44" customWidth="1"/>
    <col min="11782" max="11782" width="13.5546875" style="44" customWidth="1"/>
    <col min="11783" max="11783" width="13.109375" style="44" customWidth="1"/>
    <col min="11784" max="11785" width="13.5546875" style="44" customWidth="1"/>
    <col min="11786" max="11786" width="14.109375" style="44" customWidth="1"/>
    <col min="11787" max="11787" width="10.6640625" style="44" customWidth="1"/>
    <col min="11788" max="11788" width="11" style="44" customWidth="1"/>
    <col min="11789" max="11789" width="11.33203125" style="44" customWidth="1"/>
    <col min="11790" max="11790" width="10.6640625" style="44" customWidth="1"/>
    <col min="11791" max="11791" width="10.5546875" style="44" customWidth="1"/>
    <col min="11792" max="11792" width="10.6640625" style="44" customWidth="1"/>
    <col min="11793" max="12032" width="9.109375" style="44"/>
    <col min="12033" max="12033" width="12.6640625" style="44" customWidth="1"/>
    <col min="12034" max="12034" width="14.33203125" style="44" customWidth="1"/>
    <col min="12035" max="12035" width="14" style="44" customWidth="1"/>
    <col min="12036" max="12036" width="13" style="44" customWidth="1"/>
    <col min="12037" max="12037" width="13.6640625" style="44" customWidth="1"/>
    <col min="12038" max="12038" width="13.5546875" style="44" customWidth="1"/>
    <col min="12039" max="12039" width="13.109375" style="44" customWidth="1"/>
    <col min="12040" max="12041" width="13.5546875" style="44" customWidth="1"/>
    <col min="12042" max="12042" width="14.109375" style="44" customWidth="1"/>
    <col min="12043" max="12043" width="10.6640625" style="44" customWidth="1"/>
    <col min="12044" max="12044" width="11" style="44" customWidth="1"/>
    <col min="12045" max="12045" width="11.33203125" style="44" customWidth="1"/>
    <col min="12046" max="12046" width="10.6640625" style="44" customWidth="1"/>
    <col min="12047" max="12047" width="10.5546875" style="44" customWidth="1"/>
    <col min="12048" max="12048" width="10.6640625" style="44" customWidth="1"/>
    <col min="12049" max="12288" width="9.109375" style="44"/>
    <col min="12289" max="12289" width="12.6640625" style="44" customWidth="1"/>
    <col min="12290" max="12290" width="14.33203125" style="44" customWidth="1"/>
    <col min="12291" max="12291" width="14" style="44" customWidth="1"/>
    <col min="12292" max="12292" width="13" style="44" customWidth="1"/>
    <col min="12293" max="12293" width="13.6640625" style="44" customWidth="1"/>
    <col min="12294" max="12294" width="13.5546875" style="44" customWidth="1"/>
    <col min="12295" max="12295" width="13.109375" style="44" customWidth="1"/>
    <col min="12296" max="12297" width="13.5546875" style="44" customWidth="1"/>
    <col min="12298" max="12298" width="14.109375" style="44" customWidth="1"/>
    <col min="12299" max="12299" width="10.6640625" style="44" customWidth="1"/>
    <col min="12300" max="12300" width="11" style="44" customWidth="1"/>
    <col min="12301" max="12301" width="11.33203125" style="44" customWidth="1"/>
    <col min="12302" max="12302" width="10.6640625" style="44" customWidth="1"/>
    <col min="12303" max="12303" width="10.5546875" style="44" customWidth="1"/>
    <col min="12304" max="12304" width="10.6640625" style="44" customWidth="1"/>
    <col min="12305" max="12544" width="9.109375" style="44"/>
    <col min="12545" max="12545" width="12.6640625" style="44" customWidth="1"/>
    <col min="12546" max="12546" width="14.33203125" style="44" customWidth="1"/>
    <col min="12547" max="12547" width="14" style="44" customWidth="1"/>
    <col min="12548" max="12548" width="13" style="44" customWidth="1"/>
    <col min="12549" max="12549" width="13.6640625" style="44" customWidth="1"/>
    <col min="12550" max="12550" width="13.5546875" style="44" customWidth="1"/>
    <col min="12551" max="12551" width="13.109375" style="44" customWidth="1"/>
    <col min="12552" max="12553" width="13.5546875" style="44" customWidth="1"/>
    <col min="12554" max="12554" width="14.109375" style="44" customWidth="1"/>
    <col min="12555" max="12555" width="10.6640625" style="44" customWidth="1"/>
    <col min="12556" max="12556" width="11" style="44" customWidth="1"/>
    <col min="12557" max="12557" width="11.33203125" style="44" customWidth="1"/>
    <col min="12558" max="12558" width="10.6640625" style="44" customWidth="1"/>
    <col min="12559" max="12559" width="10.5546875" style="44" customWidth="1"/>
    <col min="12560" max="12560" width="10.6640625" style="44" customWidth="1"/>
    <col min="12561" max="12800" width="9.109375" style="44"/>
    <col min="12801" max="12801" width="12.6640625" style="44" customWidth="1"/>
    <col min="12802" max="12802" width="14.33203125" style="44" customWidth="1"/>
    <col min="12803" max="12803" width="14" style="44" customWidth="1"/>
    <col min="12804" max="12804" width="13" style="44" customWidth="1"/>
    <col min="12805" max="12805" width="13.6640625" style="44" customWidth="1"/>
    <col min="12806" max="12806" width="13.5546875" style="44" customWidth="1"/>
    <col min="12807" max="12807" width="13.109375" style="44" customWidth="1"/>
    <col min="12808" max="12809" width="13.5546875" style="44" customWidth="1"/>
    <col min="12810" max="12810" width="14.109375" style="44" customWidth="1"/>
    <col min="12811" max="12811" width="10.6640625" style="44" customWidth="1"/>
    <col min="12812" max="12812" width="11" style="44" customWidth="1"/>
    <col min="12813" max="12813" width="11.33203125" style="44" customWidth="1"/>
    <col min="12814" max="12814" width="10.6640625" style="44" customWidth="1"/>
    <col min="12815" max="12815" width="10.5546875" style="44" customWidth="1"/>
    <col min="12816" max="12816" width="10.6640625" style="44" customWidth="1"/>
    <col min="12817" max="13056" width="9.109375" style="44"/>
    <col min="13057" max="13057" width="12.6640625" style="44" customWidth="1"/>
    <col min="13058" max="13058" width="14.33203125" style="44" customWidth="1"/>
    <col min="13059" max="13059" width="14" style="44" customWidth="1"/>
    <col min="13060" max="13060" width="13" style="44" customWidth="1"/>
    <col min="13061" max="13061" width="13.6640625" style="44" customWidth="1"/>
    <col min="13062" max="13062" width="13.5546875" style="44" customWidth="1"/>
    <col min="13063" max="13063" width="13.109375" style="44" customWidth="1"/>
    <col min="13064" max="13065" width="13.5546875" style="44" customWidth="1"/>
    <col min="13066" max="13066" width="14.109375" style="44" customWidth="1"/>
    <col min="13067" max="13067" width="10.6640625" style="44" customWidth="1"/>
    <col min="13068" max="13068" width="11" style="44" customWidth="1"/>
    <col min="13069" max="13069" width="11.33203125" style="44" customWidth="1"/>
    <col min="13070" max="13070" width="10.6640625" style="44" customWidth="1"/>
    <col min="13071" max="13071" width="10.5546875" style="44" customWidth="1"/>
    <col min="13072" max="13072" width="10.6640625" style="44" customWidth="1"/>
    <col min="13073" max="13312" width="9.109375" style="44"/>
    <col min="13313" max="13313" width="12.6640625" style="44" customWidth="1"/>
    <col min="13314" max="13314" width="14.33203125" style="44" customWidth="1"/>
    <col min="13315" max="13315" width="14" style="44" customWidth="1"/>
    <col min="13316" max="13316" width="13" style="44" customWidth="1"/>
    <col min="13317" max="13317" width="13.6640625" style="44" customWidth="1"/>
    <col min="13318" max="13318" width="13.5546875" style="44" customWidth="1"/>
    <col min="13319" max="13319" width="13.109375" style="44" customWidth="1"/>
    <col min="13320" max="13321" width="13.5546875" style="44" customWidth="1"/>
    <col min="13322" max="13322" width="14.109375" style="44" customWidth="1"/>
    <col min="13323" max="13323" width="10.6640625" style="44" customWidth="1"/>
    <col min="13324" max="13324" width="11" style="44" customWidth="1"/>
    <col min="13325" max="13325" width="11.33203125" style="44" customWidth="1"/>
    <col min="13326" max="13326" width="10.6640625" style="44" customWidth="1"/>
    <col min="13327" max="13327" width="10.5546875" style="44" customWidth="1"/>
    <col min="13328" max="13328" width="10.6640625" style="44" customWidth="1"/>
    <col min="13329" max="13568" width="9.109375" style="44"/>
    <col min="13569" max="13569" width="12.6640625" style="44" customWidth="1"/>
    <col min="13570" max="13570" width="14.33203125" style="44" customWidth="1"/>
    <col min="13571" max="13571" width="14" style="44" customWidth="1"/>
    <col min="13572" max="13572" width="13" style="44" customWidth="1"/>
    <col min="13573" max="13573" width="13.6640625" style="44" customWidth="1"/>
    <col min="13574" max="13574" width="13.5546875" style="44" customWidth="1"/>
    <col min="13575" max="13575" width="13.109375" style="44" customWidth="1"/>
    <col min="13576" max="13577" width="13.5546875" style="44" customWidth="1"/>
    <col min="13578" max="13578" width="14.109375" style="44" customWidth="1"/>
    <col min="13579" max="13579" width="10.6640625" style="44" customWidth="1"/>
    <col min="13580" max="13580" width="11" style="44" customWidth="1"/>
    <col min="13581" max="13581" width="11.33203125" style="44" customWidth="1"/>
    <col min="13582" max="13582" width="10.6640625" style="44" customWidth="1"/>
    <col min="13583" max="13583" width="10.5546875" style="44" customWidth="1"/>
    <col min="13584" max="13584" width="10.6640625" style="44" customWidth="1"/>
    <col min="13585" max="13824" width="9.109375" style="44"/>
    <col min="13825" max="13825" width="12.6640625" style="44" customWidth="1"/>
    <col min="13826" max="13826" width="14.33203125" style="44" customWidth="1"/>
    <col min="13827" max="13827" width="14" style="44" customWidth="1"/>
    <col min="13828" max="13828" width="13" style="44" customWidth="1"/>
    <col min="13829" max="13829" width="13.6640625" style="44" customWidth="1"/>
    <col min="13830" max="13830" width="13.5546875" style="44" customWidth="1"/>
    <col min="13831" max="13831" width="13.109375" style="44" customWidth="1"/>
    <col min="13832" max="13833" width="13.5546875" style="44" customWidth="1"/>
    <col min="13834" max="13834" width="14.109375" style="44" customWidth="1"/>
    <col min="13835" max="13835" width="10.6640625" style="44" customWidth="1"/>
    <col min="13836" max="13836" width="11" style="44" customWidth="1"/>
    <col min="13837" max="13837" width="11.33203125" style="44" customWidth="1"/>
    <col min="13838" max="13838" width="10.6640625" style="44" customWidth="1"/>
    <col min="13839" max="13839" width="10.5546875" style="44" customWidth="1"/>
    <col min="13840" max="13840" width="10.6640625" style="44" customWidth="1"/>
    <col min="13841" max="14080" width="9.109375" style="44"/>
    <col min="14081" max="14081" width="12.6640625" style="44" customWidth="1"/>
    <col min="14082" max="14082" width="14.33203125" style="44" customWidth="1"/>
    <col min="14083" max="14083" width="14" style="44" customWidth="1"/>
    <col min="14084" max="14084" width="13" style="44" customWidth="1"/>
    <col min="14085" max="14085" width="13.6640625" style="44" customWidth="1"/>
    <col min="14086" max="14086" width="13.5546875" style="44" customWidth="1"/>
    <col min="14087" max="14087" width="13.109375" style="44" customWidth="1"/>
    <col min="14088" max="14089" width="13.5546875" style="44" customWidth="1"/>
    <col min="14090" max="14090" width="14.109375" style="44" customWidth="1"/>
    <col min="14091" max="14091" width="10.6640625" style="44" customWidth="1"/>
    <col min="14092" max="14092" width="11" style="44" customWidth="1"/>
    <col min="14093" max="14093" width="11.33203125" style="44" customWidth="1"/>
    <col min="14094" max="14094" width="10.6640625" style="44" customWidth="1"/>
    <col min="14095" max="14095" width="10.5546875" style="44" customWidth="1"/>
    <col min="14096" max="14096" width="10.6640625" style="44" customWidth="1"/>
    <col min="14097" max="14336" width="9.109375" style="44"/>
    <col min="14337" max="14337" width="12.6640625" style="44" customWidth="1"/>
    <col min="14338" max="14338" width="14.33203125" style="44" customWidth="1"/>
    <col min="14339" max="14339" width="14" style="44" customWidth="1"/>
    <col min="14340" max="14340" width="13" style="44" customWidth="1"/>
    <col min="14341" max="14341" width="13.6640625" style="44" customWidth="1"/>
    <col min="14342" max="14342" width="13.5546875" style="44" customWidth="1"/>
    <col min="14343" max="14343" width="13.109375" style="44" customWidth="1"/>
    <col min="14344" max="14345" width="13.5546875" style="44" customWidth="1"/>
    <col min="14346" max="14346" width="14.109375" style="44" customWidth="1"/>
    <col min="14347" max="14347" width="10.6640625" style="44" customWidth="1"/>
    <col min="14348" max="14348" width="11" style="44" customWidth="1"/>
    <col min="14349" max="14349" width="11.33203125" style="44" customWidth="1"/>
    <col min="14350" max="14350" width="10.6640625" style="44" customWidth="1"/>
    <col min="14351" max="14351" width="10.5546875" style="44" customWidth="1"/>
    <col min="14352" max="14352" width="10.6640625" style="44" customWidth="1"/>
    <col min="14353" max="14592" width="9.109375" style="44"/>
    <col min="14593" max="14593" width="12.6640625" style="44" customWidth="1"/>
    <col min="14594" max="14594" width="14.33203125" style="44" customWidth="1"/>
    <col min="14595" max="14595" width="14" style="44" customWidth="1"/>
    <col min="14596" max="14596" width="13" style="44" customWidth="1"/>
    <col min="14597" max="14597" width="13.6640625" style="44" customWidth="1"/>
    <col min="14598" max="14598" width="13.5546875" style="44" customWidth="1"/>
    <col min="14599" max="14599" width="13.109375" style="44" customWidth="1"/>
    <col min="14600" max="14601" width="13.5546875" style="44" customWidth="1"/>
    <col min="14602" max="14602" width="14.109375" style="44" customWidth="1"/>
    <col min="14603" max="14603" width="10.6640625" style="44" customWidth="1"/>
    <col min="14604" max="14604" width="11" style="44" customWidth="1"/>
    <col min="14605" max="14605" width="11.33203125" style="44" customWidth="1"/>
    <col min="14606" max="14606" width="10.6640625" style="44" customWidth="1"/>
    <col min="14607" max="14607" width="10.5546875" style="44" customWidth="1"/>
    <col min="14608" max="14608" width="10.6640625" style="44" customWidth="1"/>
    <col min="14609" max="14848" width="9.109375" style="44"/>
    <col min="14849" max="14849" width="12.6640625" style="44" customWidth="1"/>
    <col min="14850" max="14850" width="14.33203125" style="44" customWidth="1"/>
    <col min="14851" max="14851" width="14" style="44" customWidth="1"/>
    <col min="14852" max="14852" width="13" style="44" customWidth="1"/>
    <col min="14853" max="14853" width="13.6640625" style="44" customWidth="1"/>
    <col min="14854" max="14854" width="13.5546875" style="44" customWidth="1"/>
    <col min="14855" max="14855" width="13.109375" style="44" customWidth="1"/>
    <col min="14856" max="14857" width="13.5546875" style="44" customWidth="1"/>
    <col min="14858" max="14858" width="14.109375" style="44" customWidth="1"/>
    <col min="14859" max="14859" width="10.6640625" style="44" customWidth="1"/>
    <col min="14860" max="14860" width="11" style="44" customWidth="1"/>
    <col min="14861" max="14861" width="11.33203125" style="44" customWidth="1"/>
    <col min="14862" max="14862" width="10.6640625" style="44" customWidth="1"/>
    <col min="14863" max="14863" width="10.5546875" style="44" customWidth="1"/>
    <col min="14864" max="14864" width="10.6640625" style="44" customWidth="1"/>
    <col min="14865" max="15104" width="9.109375" style="44"/>
    <col min="15105" max="15105" width="12.6640625" style="44" customWidth="1"/>
    <col min="15106" max="15106" width="14.33203125" style="44" customWidth="1"/>
    <col min="15107" max="15107" width="14" style="44" customWidth="1"/>
    <col min="15108" max="15108" width="13" style="44" customWidth="1"/>
    <col min="15109" max="15109" width="13.6640625" style="44" customWidth="1"/>
    <col min="15110" max="15110" width="13.5546875" style="44" customWidth="1"/>
    <col min="15111" max="15111" width="13.109375" style="44" customWidth="1"/>
    <col min="15112" max="15113" width="13.5546875" style="44" customWidth="1"/>
    <col min="15114" max="15114" width="14.109375" style="44" customWidth="1"/>
    <col min="15115" max="15115" width="10.6640625" style="44" customWidth="1"/>
    <col min="15116" max="15116" width="11" style="44" customWidth="1"/>
    <col min="15117" max="15117" width="11.33203125" style="44" customWidth="1"/>
    <col min="15118" max="15118" width="10.6640625" style="44" customWidth="1"/>
    <col min="15119" max="15119" width="10.5546875" style="44" customWidth="1"/>
    <col min="15120" max="15120" width="10.6640625" style="44" customWidth="1"/>
    <col min="15121" max="15360" width="9.109375" style="44"/>
    <col min="15361" max="15361" width="12.6640625" style="44" customWidth="1"/>
    <col min="15362" max="15362" width="14.33203125" style="44" customWidth="1"/>
    <col min="15363" max="15363" width="14" style="44" customWidth="1"/>
    <col min="15364" max="15364" width="13" style="44" customWidth="1"/>
    <col min="15365" max="15365" width="13.6640625" style="44" customWidth="1"/>
    <col min="15366" max="15366" width="13.5546875" style="44" customWidth="1"/>
    <col min="15367" max="15367" width="13.109375" style="44" customWidth="1"/>
    <col min="15368" max="15369" width="13.5546875" style="44" customWidth="1"/>
    <col min="15370" max="15370" width="14.109375" style="44" customWidth="1"/>
    <col min="15371" max="15371" width="10.6640625" style="44" customWidth="1"/>
    <col min="15372" max="15372" width="11" style="44" customWidth="1"/>
    <col min="15373" max="15373" width="11.33203125" style="44" customWidth="1"/>
    <col min="15374" max="15374" width="10.6640625" style="44" customWidth="1"/>
    <col min="15375" max="15375" width="10.5546875" style="44" customWidth="1"/>
    <col min="15376" max="15376" width="10.6640625" style="44" customWidth="1"/>
    <col min="15377" max="15616" width="9.109375" style="44"/>
    <col min="15617" max="15617" width="12.6640625" style="44" customWidth="1"/>
    <col min="15618" max="15618" width="14.33203125" style="44" customWidth="1"/>
    <col min="15619" max="15619" width="14" style="44" customWidth="1"/>
    <col min="15620" max="15620" width="13" style="44" customWidth="1"/>
    <col min="15621" max="15621" width="13.6640625" style="44" customWidth="1"/>
    <col min="15622" max="15622" width="13.5546875" style="44" customWidth="1"/>
    <col min="15623" max="15623" width="13.109375" style="44" customWidth="1"/>
    <col min="15624" max="15625" width="13.5546875" style="44" customWidth="1"/>
    <col min="15626" max="15626" width="14.109375" style="44" customWidth="1"/>
    <col min="15627" max="15627" width="10.6640625" style="44" customWidth="1"/>
    <col min="15628" max="15628" width="11" style="44" customWidth="1"/>
    <col min="15629" max="15629" width="11.33203125" style="44" customWidth="1"/>
    <col min="15630" max="15630" width="10.6640625" style="44" customWidth="1"/>
    <col min="15631" max="15631" width="10.5546875" style="44" customWidth="1"/>
    <col min="15632" max="15632" width="10.6640625" style="44" customWidth="1"/>
    <col min="15633" max="15872" width="9.109375" style="44"/>
    <col min="15873" max="15873" width="12.6640625" style="44" customWidth="1"/>
    <col min="15874" max="15874" width="14.33203125" style="44" customWidth="1"/>
    <col min="15875" max="15875" width="14" style="44" customWidth="1"/>
    <col min="15876" max="15876" width="13" style="44" customWidth="1"/>
    <col min="15877" max="15877" width="13.6640625" style="44" customWidth="1"/>
    <col min="15878" max="15878" width="13.5546875" style="44" customWidth="1"/>
    <col min="15879" max="15879" width="13.109375" style="44" customWidth="1"/>
    <col min="15880" max="15881" width="13.5546875" style="44" customWidth="1"/>
    <col min="15882" max="15882" width="14.109375" style="44" customWidth="1"/>
    <col min="15883" max="15883" width="10.6640625" style="44" customWidth="1"/>
    <col min="15884" max="15884" width="11" style="44" customWidth="1"/>
    <col min="15885" max="15885" width="11.33203125" style="44" customWidth="1"/>
    <col min="15886" max="15886" width="10.6640625" style="44" customWidth="1"/>
    <col min="15887" max="15887" width="10.5546875" style="44" customWidth="1"/>
    <col min="15888" max="15888" width="10.6640625" style="44" customWidth="1"/>
    <col min="15889" max="16128" width="9.109375" style="44"/>
    <col min="16129" max="16129" width="12.6640625" style="44" customWidth="1"/>
    <col min="16130" max="16130" width="14.33203125" style="44" customWidth="1"/>
    <col min="16131" max="16131" width="14" style="44" customWidth="1"/>
    <col min="16132" max="16132" width="13" style="44" customWidth="1"/>
    <col min="16133" max="16133" width="13.6640625" style="44" customWidth="1"/>
    <col min="16134" max="16134" width="13.5546875" style="44" customWidth="1"/>
    <col min="16135" max="16135" width="13.109375" style="44" customWidth="1"/>
    <col min="16136" max="16137" width="13.5546875" style="44" customWidth="1"/>
    <col min="16138" max="16138" width="14.109375" style="44" customWidth="1"/>
    <col min="16139" max="16139" width="10.6640625" style="44" customWidth="1"/>
    <col min="16140" max="16140" width="11" style="44" customWidth="1"/>
    <col min="16141" max="16141" width="11.33203125" style="44" customWidth="1"/>
    <col min="16142" max="16142" width="10.6640625" style="44" customWidth="1"/>
    <col min="16143" max="16143" width="10.5546875" style="44" customWidth="1"/>
    <col min="16144" max="16144" width="10.6640625" style="44" customWidth="1"/>
    <col min="16145" max="16384" width="9.109375" style="44"/>
  </cols>
  <sheetData>
    <row r="1" spans="1:19" s="13" customFormat="1" ht="23.25" customHeight="1">
      <c r="A1" s="13" t="s">
        <v>231</v>
      </c>
    </row>
    <row r="2" spans="1:19" ht="18.899999999999999" customHeight="1">
      <c r="A2" s="39"/>
      <c r="B2" s="40" t="s">
        <v>169</v>
      </c>
      <c r="C2" s="41"/>
      <c r="D2" s="41"/>
      <c r="E2" s="42"/>
      <c r="F2" s="43" t="s">
        <v>170</v>
      </c>
      <c r="G2" s="43"/>
      <c r="H2" s="293" t="s">
        <v>171</v>
      </c>
      <c r="I2" s="294"/>
      <c r="J2" s="295"/>
    </row>
    <row r="3" spans="1:19" ht="18.899999999999999" customHeight="1">
      <c r="A3" s="45" t="s">
        <v>172</v>
      </c>
      <c r="B3" s="46" t="s">
        <v>74</v>
      </c>
      <c r="C3" s="46" t="s">
        <v>80</v>
      </c>
      <c r="D3" s="46" t="s">
        <v>78</v>
      </c>
      <c r="E3" s="46" t="s">
        <v>74</v>
      </c>
      <c r="F3" s="47" t="s">
        <v>80</v>
      </c>
      <c r="G3" s="46" t="s">
        <v>78</v>
      </c>
      <c r="H3" s="47" t="s">
        <v>74</v>
      </c>
      <c r="I3" s="46" t="s">
        <v>80</v>
      </c>
      <c r="J3" s="46" t="s">
        <v>78</v>
      </c>
    </row>
    <row r="4" spans="1:19" ht="18.899999999999999" customHeight="1">
      <c r="A4" s="45">
        <v>0</v>
      </c>
      <c r="B4" s="48">
        <f t="shared" ref="B4:D19" si="0">E4+H4+B33+E33</f>
        <v>259748</v>
      </c>
      <c r="C4" s="48">
        <f t="shared" si="0"/>
        <v>243973</v>
      </c>
      <c r="D4" s="48">
        <f t="shared" si="0"/>
        <v>503721</v>
      </c>
      <c r="E4" s="49">
        <v>42079</v>
      </c>
      <c r="F4" s="49">
        <v>39419</v>
      </c>
      <c r="G4" s="49">
        <f>E4+F4</f>
        <v>81498</v>
      </c>
      <c r="H4" s="49">
        <v>82945</v>
      </c>
      <c r="I4" s="49">
        <v>78056</v>
      </c>
      <c r="J4" s="49">
        <f>H4+I4</f>
        <v>161001</v>
      </c>
      <c r="Q4" s="50"/>
      <c r="R4" s="50"/>
      <c r="S4" s="50"/>
    </row>
    <row r="5" spans="1:19" ht="18.899999999999999" customHeight="1">
      <c r="A5" s="51" t="s">
        <v>173</v>
      </c>
      <c r="B5" s="48">
        <f t="shared" si="0"/>
        <v>1227842</v>
      </c>
      <c r="C5" s="48">
        <f t="shared" si="0"/>
        <v>1159064</v>
      </c>
      <c r="D5" s="48">
        <f t="shared" si="0"/>
        <v>2386906</v>
      </c>
      <c r="E5" s="49">
        <v>199785</v>
      </c>
      <c r="F5" s="49">
        <v>187972</v>
      </c>
      <c r="G5" s="49">
        <f t="shared" ref="G5:G25" si="1">E5+F5</f>
        <v>387757</v>
      </c>
      <c r="H5" s="49">
        <v>400037</v>
      </c>
      <c r="I5" s="49">
        <v>378626</v>
      </c>
      <c r="J5" s="49">
        <f t="shared" ref="J5:J26" si="2">H5+I5</f>
        <v>778663</v>
      </c>
      <c r="Q5" s="52"/>
      <c r="R5" s="52"/>
      <c r="S5" s="50"/>
    </row>
    <row r="6" spans="1:19" ht="18.899999999999999" customHeight="1">
      <c r="A6" s="53" t="s">
        <v>174</v>
      </c>
      <c r="B6" s="48">
        <f t="shared" si="0"/>
        <v>1833550</v>
      </c>
      <c r="C6" s="48">
        <f t="shared" si="0"/>
        <v>1733846</v>
      </c>
      <c r="D6" s="48">
        <f t="shared" si="0"/>
        <v>3567396</v>
      </c>
      <c r="E6" s="49">
        <v>300260</v>
      </c>
      <c r="F6" s="49">
        <v>283559</v>
      </c>
      <c r="G6" s="49">
        <f t="shared" si="1"/>
        <v>583819</v>
      </c>
      <c r="H6" s="49">
        <v>607871</v>
      </c>
      <c r="I6" s="49">
        <v>575790</v>
      </c>
      <c r="J6" s="49">
        <f t="shared" si="2"/>
        <v>1183661</v>
      </c>
      <c r="S6" s="52"/>
    </row>
    <row r="7" spans="1:19" ht="18.899999999999999" customHeight="1">
      <c r="A7" s="45" t="s">
        <v>175</v>
      </c>
      <c r="B7" s="48">
        <f t="shared" si="0"/>
        <v>2005341</v>
      </c>
      <c r="C7" s="48">
        <f t="shared" si="0"/>
        <v>1895749</v>
      </c>
      <c r="D7" s="48">
        <f t="shared" si="0"/>
        <v>3901090</v>
      </c>
      <c r="E7" s="49">
        <v>328685</v>
      </c>
      <c r="F7" s="49">
        <v>308982</v>
      </c>
      <c r="G7" s="49">
        <f t="shared" si="1"/>
        <v>637667</v>
      </c>
      <c r="H7" s="49">
        <v>672495</v>
      </c>
      <c r="I7" s="49">
        <v>637269</v>
      </c>
      <c r="J7" s="49">
        <f t="shared" si="2"/>
        <v>1309764</v>
      </c>
      <c r="M7" s="52"/>
    </row>
    <row r="8" spans="1:19" ht="18.899999999999999" customHeight="1">
      <c r="A8" s="45" t="s">
        <v>176</v>
      </c>
      <c r="B8" s="48">
        <f t="shared" si="0"/>
        <v>2047382</v>
      </c>
      <c r="C8" s="48">
        <f t="shared" si="0"/>
        <v>1943640</v>
      </c>
      <c r="D8" s="48">
        <f t="shared" si="0"/>
        <v>3991022</v>
      </c>
      <c r="E8" s="49">
        <v>341735</v>
      </c>
      <c r="F8" s="49">
        <v>322677</v>
      </c>
      <c r="G8" s="49">
        <f t="shared" si="1"/>
        <v>664412</v>
      </c>
      <c r="H8" s="49">
        <v>694608</v>
      </c>
      <c r="I8" s="49">
        <v>655808</v>
      </c>
      <c r="J8" s="49">
        <f t="shared" si="2"/>
        <v>1350416</v>
      </c>
    </row>
    <row r="9" spans="1:19" ht="18.899999999999999" customHeight="1">
      <c r="A9" s="45" t="s">
        <v>177</v>
      </c>
      <c r="B9" s="48">
        <f t="shared" si="0"/>
        <v>2164816</v>
      </c>
      <c r="C9" s="48">
        <f t="shared" si="0"/>
        <v>2072236</v>
      </c>
      <c r="D9" s="48">
        <f t="shared" si="0"/>
        <v>4237052</v>
      </c>
      <c r="E9" s="49">
        <v>356295</v>
      </c>
      <c r="F9" s="49">
        <v>346937</v>
      </c>
      <c r="G9" s="49">
        <f t="shared" si="1"/>
        <v>703232</v>
      </c>
      <c r="H9" s="49">
        <v>719131</v>
      </c>
      <c r="I9" s="49">
        <v>710987</v>
      </c>
      <c r="J9" s="49">
        <f t="shared" si="2"/>
        <v>1430118</v>
      </c>
    </row>
    <row r="10" spans="1:19" ht="18.899999999999999" customHeight="1">
      <c r="A10" s="45" t="s">
        <v>178</v>
      </c>
      <c r="B10" s="48">
        <f t="shared" si="0"/>
        <v>2449540</v>
      </c>
      <c r="C10" s="48">
        <f t="shared" si="0"/>
        <v>2364255</v>
      </c>
      <c r="D10" s="48">
        <f t="shared" si="0"/>
        <v>4813795</v>
      </c>
      <c r="E10" s="49">
        <v>419637</v>
      </c>
      <c r="F10" s="49">
        <v>402069</v>
      </c>
      <c r="G10" s="49">
        <f t="shared" si="1"/>
        <v>821706</v>
      </c>
      <c r="H10" s="49">
        <v>835861</v>
      </c>
      <c r="I10" s="49">
        <v>793870</v>
      </c>
      <c r="J10" s="49">
        <f t="shared" si="2"/>
        <v>1629731</v>
      </c>
    </row>
    <row r="11" spans="1:19" ht="18.899999999999999" customHeight="1">
      <c r="A11" s="45" t="s">
        <v>179</v>
      </c>
      <c r="B11" s="48">
        <f t="shared" si="0"/>
        <v>2330969</v>
      </c>
      <c r="C11" s="48">
        <f t="shared" si="0"/>
        <v>2278152</v>
      </c>
      <c r="D11" s="48">
        <f t="shared" si="0"/>
        <v>4609121</v>
      </c>
      <c r="E11" s="49">
        <v>403533</v>
      </c>
      <c r="F11" s="49">
        <v>387861</v>
      </c>
      <c r="G11" s="49">
        <f t="shared" si="1"/>
        <v>791394</v>
      </c>
      <c r="H11" s="49">
        <v>781910</v>
      </c>
      <c r="I11" s="49">
        <v>739039</v>
      </c>
      <c r="J11" s="49">
        <f t="shared" si="2"/>
        <v>1520949</v>
      </c>
      <c r="M11" s="52"/>
    </row>
    <row r="12" spans="1:19" ht="18.899999999999999" customHeight="1">
      <c r="A12" s="45" t="s">
        <v>180</v>
      </c>
      <c r="B12" s="48">
        <f t="shared" si="0"/>
        <v>2361322</v>
      </c>
      <c r="C12" s="48">
        <f t="shared" si="0"/>
        <v>2359452</v>
      </c>
      <c r="D12" s="48">
        <f t="shared" si="0"/>
        <v>4720774</v>
      </c>
      <c r="E12" s="49">
        <v>406250</v>
      </c>
      <c r="F12" s="49">
        <v>394773</v>
      </c>
      <c r="G12" s="49">
        <f t="shared" si="1"/>
        <v>801023</v>
      </c>
      <c r="H12" s="49">
        <v>794553</v>
      </c>
      <c r="I12" s="49">
        <v>763468</v>
      </c>
      <c r="J12" s="49">
        <f t="shared" si="2"/>
        <v>1558021</v>
      </c>
    </row>
    <row r="13" spans="1:19" ht="18.899999999999999" customHeight="1">
      <c r="A13" s="45" t="s">
        <v>181</v>
      </c>
      <c r="B13" s="48">
        <f t="shared" si="0"/>
        <v>2513668</v>
      </c>
      <c r="C13" s="48">
        <f t="shared" si="0"/>
        <v>2565299</v>
      </c>
      <c r="D13" s="48">
        <f t="shared" si="0"/>
        <v>5078967</v>
      </c>
      <c r="E13" s="49">
        <v>419273</v>
      </c>
      <c r="F13" s="49">
        <v>419579</v>
      </c>
      <c r="G13" s="49">
        <f t="shared" si="1"/>
        <v>838852</v>
      </c>
      <c r="H13" s="49">
        <v>866356</v>
      </c>
      <c r="I13" s="49">
        <v>852046</v>
      </c>
      <c r="J13" s="49">
        <f t="shared" si="2"/>
        <v>1718402</v>
      </c>
    </row>
    <row r="14" spans="1:19" ht="18.899999999999999" customHeight="1">
      <c r="A14" s="45" t="s">
        <v>182</v>
      </c>
      <c r="B14" s="48">
        <f t="shared" si="0"/>
        <v>2481909</v>
      </c>
      <c r="C14" s="48">
        <f t="shared" si="0"/>
        <v>2626114</v>
      </c>
      <c r="D14" s="48">
        <f t="shared" si="0"/>
        <v>5108023</v>
      </c>
      <c r="E14" s="49">
        <v>411944</v>
      </c>
      <c r="F14" s="49">
        <v>431856</v>
      </c>
      <c r="G14" s="49">
        <f t="shared" si="1"/>
        <v>843800</v>
      </c>
      <c r="H14" s="49">
        <v>897689</v>
      </c>
      <c r="I14" s="49">
        <v>915152</v>
      </c>
      <c r="J14" s="49">
        <f t="shared" si="2"/>
        <v>1812841</v>
      </c>
    </row>
    <row r="15" spans="1:19" ht="18.899999999999999" customHeight="1">
      <c r="A15" s="45" t="s">
        <v>183</v>
      </c>
      <c r="B15" s="48">
        <f t="shared" si="0"/>
        <v>2442529</v>
      </c>
      <c r="C15" s="48">
        <f t="shared" si="0"/>
        <v>2690147</v>
      </c>
      <c r="D15" s="48">
        <f t="shared" si="0"/>
        <v>5132676</v>
      </c>
      <c r="E15" s="49">
        <v>415004</v>
      </c>
      <c r="F15" s="49">
        <v>466439</v>
      </c>
      <c r="G15" s="49">
        <f t="shared" si="1"/>
        <v>881443</v>
      </c>
      <c r="H15" s="49">
        <v>889361</v>
      </c>
      <c r="I15" s="49">
        <v>936494</v>
      </c>
      <c r="J15" s="49">
        <f t="shared" si="2"/>
        <v>1825855</v>
      </c>
    </row>
    <row r="16" spans="1:19" ht="18.899999999999999" customHeight="1">
      <c r="A16" s="45" t="s">
        <v>184</v>
      </c>
      <c r="B16" s="48">
        <f t="shared" si="0"/>
        <v>2223970</v>
      </c>
      <c r="C16" s="48">
        <f t="shared" si="0"/>
        <v>2526094</v>
      </c>
      <c r="D16" s="48">
        <f t="shared" si="0"/>
        <v>4750064</v>
      </c>
      <c r="E16" s="49">
        <v>429225</v>
      </c>
      <c r="F16" s="49">
        <v>499182</v>
      </c>
      <c r="G16" s="49">
        <f t="shared" si="1"/>
        <v>928407</v>
      </c>
      <c r="H16" s="49">
        <v>755026</v>
      </c>
      <c r="I16" s="49">
        <v>811158</v>
      </c>
      <c r="J16" s="49">
        <f t="shared" si="2"/>
        <v>1566184</v>
      </c>
    </row>
    <row r="17" spans="1:19" ht="18.899999999999999" customHeight="1">
      <c r="A17" s="45" t="s">
        <v>185</v>
      </c>
      <c r="B17" s="48">
        <f t="shared" si="0"/>
        <v>1826294</v>
      </c>
      <c r="C17" s="48">
        <f t="shared" si="0"/>
        <v>2137082</v>
      </c>
      <c r="D17" s="48">
        <f t="shared" si="0"/>
        <v>3963376</v>
      </c>
      <c r="E17" s="49">
        <v>385360</v>
      </c>
      <c r="F17" s="49">
        <v>448802</v>
      </c>
      <c r="G17" s="49">
        <f t="shared" si="1"/>
        <v>834162</v>
      </c>
      <c r="H17" s="49">
        <v>595194</v>
      </c>
      <c r="I17" s="49">
        <v>661268</v>
      </c>
      <c r="J17" s="49">
        <f t="shared" si="2"/>
        <v>1256462</v>
      </c>
    </row>
    <row r="18" spans="1:19" ht="18.899999999999999" customHeight="1">
      <c r="A18" s="45" t="s">
        <v>186</v>
      </c>
      <c r="B18" s="48">
        <f t="shared" si="0"/>
        <v>1343684</v>
      </c>
      <c r="C18" s="48">
        <f t="shared" si="0"/>
        <v>1635866</v>
      </c>
      <c r="D18" s="48">
        <f t="shared" si="0"/>
        <v>2979550</v>
      </c>
      <c r="E18" s="49">
        <v>295646</v>
      </c>
      <c r="F18" s="49">
        <v>351899</v>
      </c>
      <c r="G18" s="49">
        <f t="shared" si="1"/>
        <v>647545</v>
      </c>
      <c r="H18" s="49">
        <v>438852</v>
      </c>
      <c r="I18" s="49">
        <v>505904</v>
      </c>
      <c r="J18" s="49">
        <f t="shared" si="2"/>
        <v>944756</v>
      </c>
    </row>
    <row r="19" spans="1:19" ht="18.899999999999999" customHeight="1">
      <c r="A19" s="45" t="s">
        <v>187</v>
      </c>
      <c r="B19" s="48">
        <f t="shared" si="0"/>
        <v>987611</v>
      </c>
      <c r="C19" s="48">
        <f t="shared" si="0"/>
        <v>1256290</v>
      </c>
      <c r="D19" s="48">
        <f t="shared" si="0"/>
        <v>2243901</v>
      </c>
      <c r="E19" s="49">
        <v>205377</v>
      </c>
      <c r="F19" s="49">
        <v>249687</v>
      </c>
      <c r="G19" s="49">
        <f t="shared" si="1"/>
        <v>455064</v>
      </c>
      <c r="H19" s="49">
        <v>330805</v>
      </c>
      <c r="I19" s="49">
        <v>400685</v>
      </c>
      <c r="J19" s="49">
        <f t="shared" si="2"/>
        <v>731490</v>
      </c>
    </row>
    <row r="20" spans="1:19" ht="18.899999999999999" customHeight="1">
      <c r="A20" s="45" t="s">
        <v>188</v>
      </c>
      <c r="B20" s="48">
        <f t="shared" ref="B20:D26" si="3">E20+H20+B49+E49</f>
        <v>587499</v>
      </c>
      <c r="C20" s="48">
        <f t="shared" si="3"/>
        <v>787135</v>
      </c>
      <c r="D20" s="48">
        <f t="shared" si="3"/>
        <v>1374634</v>
      </c>
      <c r="E20" s="49">
        <v>113454</v>
      </c>
      <c r="F20" s="49">
        <v>142608</v>
      </c>
      <c r="G20" s="49">
        <f t="shared" si="1"/>
        <v>256062</v>
      </c>
      <c r="H20" s="49">
        <v>201891</v>
      </c>
      <c r="I20" s="49">
        <v>260888</v>
      </c>
      <c r="J20" s="49">
        <f t="shared" si="2"/>
        <v>462779</v>
      </c>
      <c r="Q20" s="50"/>
      <c r="R20" s="50"/>
      <c r="S20" s="50"/>
    </row>
    <row r="21" spans="1:19" ht="18.899999999999999" customHeight="1">
      <c r="A21" s="45" t="s">
        <v>189</v>
      </c>
      <c r="B21" s="48">
        <f t="shared" si="3"/>
        <v>378758</v>
      </c>
      <c r="C21" s="48">
        <f t="shared" si="3"/>
        <v>556378</v>
      </c>
      <c r="D21" s="48">
        <f t="shared" si="3"/>
        <v>935136</v>
      </c>
      <c r="E21" s="49">
        <v>75237</v>
      </c>
      <c r="F21" s="49">
        <v>104266</v>
      </c>
      <c r="G21" s="49">
        <f t="shared" si="1"/>
        <v>179503</v>
      </c>
      <c r="H21" s="49">
        <v>118316</v>
      </c>
      <c r="I21" s="49">
        <v>168139</v>
      </c>
      <c r="J21" s="49">
        <f t="shared" si="2"/>
        <v>286455</v>
      </c>
      <c r="S21" s="50"/>
    </row>
    <row r="22" spans="1:19" ht="18.899999999999999" customHeight="1">
      <c r="A22" s="45" t="s">
        <v>190</v>
      </c>
      <c r="B22" s="48">
        <f t="shared" si="3"/>
        <v>203980</v>
      </c>
      <c r="C22" s="48">
        <f t="shared" si="3"/>
        <v>331192</v>
      </c>
      <c r="D22" s="48">
        <f t="shared" si="3"/>
        <v>535172</v>
      </c>
      <c r="E22" s="49">
        <v>41178</v>
      </c>
      <c r="F22" s="49">
        <v>63970</v>
      </c>
      <c r="G22" s="49">
        <f t="shared" si="1"/>
        <v>105148</v>
      </c>
      <c r="H22" s="49">
        <v>57277</v>
      </c>
      <c r="I22" s="49">
        <v>90816</v>
      </c>
      <c r="J22" s="49">
        <f t="shared" si="2"/>
        <v>148093</v>
      </c>
    </row>
    <row r="23" spans="1:19" ht="18.899999999999999" customHeight="1">
      <c r="A23" s="45" t="s">
        <v>191</v>
      </c>
      <c r="B23" s="48">
        <f t="shared" si="3"/>
        <v>81467</v>
      </c>
      <c r="C23" s="48">
        <f t="shared" si="3"/>
        <v>141010</v>
      </c>
      <c r="D23" s="48">
        <f t="shared" si="3"/>
        <v>222477</v>
      </c>
      <c r="E23" s="49">
        <v>16323</v>
      </c>
      <c r="F23" s="49">
        <v>26682</v>
      </c>
      <c r="G23" s="49">
        <f t="shared" si="1"/>
        <v>43005</v>
      </c>
      <c r="H23" s="49">
        <v>21391</v>
      </c>
      <c r="I23" s="49">
        <v>35426</v>
      </c>
      <c r="J23" s="49">
        <f t="shared" si="2"/>
        <v>56817</v>
      </c>
      <c r="L23" s="52"/>
      <c r="M23" s="52"/>
      <c r="N23" s="52"/>
    </row>
    <row r="24" spans="1:19" ht="18.899999999999999" customHeight="1">
      <c r="A24" s="45" t="s">
        <v>192</v>
      </c>
      <c r="B24" s="48">
        <f t="shared" si="3"/>
        <v>26032</v>
      </c>
      <c r="C24" s="48">
        <f t="shared" si="3"/>
        <v>40495</v>
      </c>
      <c r="D24" s="48">
        <f t="shared" si="3"/>
        <v>66527</v>
      </c>
      <c r="E24" s="49">
        <v>4679</v>
      </c>
      <c r="F24" s="49">
        <v>7116</v>
      </c>
      <c r="G24" s="49">
        <f t="shared" si="1"/>
        <v>11795</v>
      </c>
      <c r="H24" s="49">
        <v>5843</v>
      </c>
      <c r="I24" s="49">
        <v>8992</v>
      </c>
      <c r="J24" s="49">
        <f t="shared" si="2"/>
        <v>14835</v>
      </c>
    </row>
    <row r="25" spans="1:19" ht="18.899999999999999" customHeight="1">
      <c r="A25" s="45" t="s">
        <v>193</v>
      </c>
      <c r="B25" s="48">
        <f t="shared" si="3"/>
        <v>14339</v>
      </c>
      <c r="C25" s="48">
        <f t="shared" si="3"/>
        <v>16413</v>
      </c>
      <c r="D25" s="48">
        <f t="shared" si="3"/>
        <v>30752</v>
      </c>
      <c r="E25" s="49">
        <v>2424</v>
      </c>
      <c r="F25" s="49">
        <v>2761</v>
      </c>
      <c r="G25" s="49">
        <f t="shared" si="1"/>
        <v>5185</v>
      </c>
      <c r="H25" s="49">
        <v>2670</v>
      </c>
      <c r="I25" s="49">
        <v>3329</v>
      </c>
      <c r="J25" s="49">
        <f t="shared" si="2"/>
        <v>5999</v>
      </c>
    </row>
    <row r="26" spans="1:19" ht="18.899999999999999" customHeight="1">
      <c r="A26" s="42" t="s">
        <v>194</v>
      </c>
      <c r="B26" s="48">
        <f t="shared" si="3"/>
        <v>31792250</v>
      </c>
      <c r="C26" s="48">
        <f t="shared" si="3"/>
        <v>33359882</v>
      </c>
      <c r="D26" s="48">
        <f t="shared" si="3"/>
        <v>65152132</v>
      </c>
      <c r="E26" s="49">
        <f>SUM(E4:E25)</f>
        <v>5613383</v>
      </c>
      <c r="F26" s="49">
        <f>SUM(F4:F25)</f>
        <v>5889096</v>
      </c>
      <c r="G26" s="49">
        <f>E26+F26</f>
        <v>11502479</v>
      </c>
      <c r="H26" s="49">
        <f>SUM(H4:H25)</f>
        <v>10770082</v>
      </c>
      <c r="I26" s="49">
        <f>SUM(I4:I25)</f>
        <v>10983210</v>
      </c>
      <c r="J26" s="49">
        <f t="shared" si="2"/>
        <v>21753292</v>
      </c>
    </row>
    <row r="27" spans="1:19" ht="18.899999999999999" customHeight="1">
      <c r="A27" s="54"/>
      <c r="B27" s="55"/>
      <c r="C27" s="55"/>
      <c r="D27" s="55"/>
      <c r="E27" s="56"/>
      <c r="F27" s="56"/>
      <c r="G27" s="56"/>
      <c r="H27" s="56"/>
      <c r="I27" s="56"/>
      <c r="J27" s="56"/>
    </row>
    <row r="28" spans="1:19" ht="18.899999999999999" customHeight="1">
      <c r="A28" s="38" t="s">
        <v>223</v>
      </c>
      <c r="I28" s="44" t="s">
        <v>153</v>
      </c>
    </row>
    <row r="29" spans="1:19" ht="18.899999999999999" customHeight="1">
      <c r="A29" s="38" t="s">
        <v>85</v>
      </c>
    </row>
    <row r="30" spans="1:19" s="13" customFormat="1" ht="23.25" customHeight="1">
      <c r="A30" s="13" t="s">
        <v>232</v>
      </c>
    </row>
    <row r="31" spans="1:19" ht="18.899999999999999" customHeight="1">
      <c r="A31" s="39"/>
      <c r="B31" s="42"/>
      <c r="C31" s="43" t="s">
        <v>195</v>
      </c>
      <c r="D31" s="57"/>
      <c r="E31" s="293" t="s">
        <v>196</v>
      </c>
      <c r="F31" s="294"/>
      <c r="G31" s="295"/>
      <c r="H31" s="39"/>
      <c r="I31" s="39"/>
      <c r="J31" s="39"/>
      <c r="K31" s="39"/>
      <c r="L31" s="39"/>
      <c r="M31" s="39"/>
      <c r="N31" s="39"/>
      <c r="O31" s="39"/>
      <c r="P31" s="39"/>
    </row>
    <row r="32" spans="1:19" ht="18.899999999999999" customHeight="1">
      <c r="A32" s="46" t="s">
        <v>172</v>
      </c>
      <c r="B32" s="46" t="s">
        <v>74</v>
      </c>
      <c r="C32" s="47" t="s">
        <v>80</v>
      </c>
      <c r="D32" s="46" t="s">
        <v>78</v>
      </c>
      <c r="E32" s="46" t="s">
        <v>74</v>
      </c>
      <c r="F32" s="46" t="s">
        <v>80</v>
      </c>
      <c r="G32" s="46" t="s">
        <v>78</v>
      </c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8.899999999999999" customHeight="1">
      <c r="A33" s="46">
        <v>0</v>
      </c>
      <c r="B33" s="49">
        <v>86437</v>
      </c>
      <c r="C33" s="49">
        <v>80961</v>
      </c>
      <c r="D33" s="49">
        <f>B33+C33</f>
        <v>167398</v>
      </c>
      <c r="E33" s="58">
        <v>48287</v>
      </c>
      <c r="F33" s="58">
        <v>45537</v>
      </c>
      <c r="G33" s="58">
        <f>E33+F33</f>
        <v>93824</v>
      </c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8.899999999999999" customHeight="1">
      <c r="A34" s="59" t="s">
        <v>173</v>
      </c>
      <c r="B34" s="49">
        <v>401916</v>
      </c>
      <c r="C34" s="49">
        <v>378991</v>
      </c>
      <c r="D34" s="49">
        <f t="shared" ref="D34:D55" si="4">B34+C34</f>
        <v>780907</v>
      </c>
      <c r="E34" s="58">
        <v>226104</v>
      </c>
      <c r="F34" s="58">
        <v>213475</v>
      </c>
      <c r="G34" s="58">
        <f t="shared" ref="G34:G55" si="5">E34+F34</f>
        <v>439579</v>
      </c>
      <c r="H34" s="39"/>
      <c r="I34" s="39"/>
      <c r="J34" s="60"/>
      <c r="K34" s="60"/>
      <c r="L34" s="60"/>
      <c r="M34" s="39"/>
      <c r="N34" s="39"/>
      <c r="O34" s="39"/>
      <c r="P34" s="39"/>
    </row>
    <row r="35" spans="1:16" ht="18.899999999999999" customHeight="1">
      <c r="A35" s="61" t="s">
        <v>174</v>
      </c>
      <c r="B35" s="49">
        <v>597205</v>
      </c>
      <c r="C35" s="49">
        <v>564399</v>
      </c>
      <c r="D35" s="49">
        <f t="shared" si="4"/>
        <v>1161604</v>
      </c>
      <c r="E35" s="58">
        <v>328214</v>
      </c>
      <c r="F35" s="58">
        <v>310098</v>
      </c>
      <c r="G35" s="58">
        <f t="shared" si="5"/>
        <v>638312</v>
      </c>
      <c r="H35" s="39"/>
      <c r="I35" s="39"/>
      <c r="J35" s="39"/>
      <c r="K35" s="39"/>
      <c r="L35" s="60"/>
      <c r="M35" s="39"/>
      <c r="N35" s="39"/>
      <c r="O35" s="39"/>
      <c r="P35" s="39"/>
    </row>
    <row r="36" spans="1:16" ht="18.899999999999999" customHeight="1">
      <c r="A36" s="46" t="s">
        <v>175</v>
      </c>
      <c r="B36" s="49">
        <v>656774</v>
      </c>
      <c r="C36" s="49">
        <v>622437</v>
      </c>
      <c r="D36" s="49">
        <f t="shared" si="4"/>
        <v>1279211</v>
      </c>
      <c r="E36" s="58">
        <v>347387</v>
      </c>
      <c r="F36" s="58">
        <v>327061</v>
      </c>
      <c r="G36" s="58">
        <f t="shared" si="5"/>
        <v>674448</v>
      </c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8.899999999999999" customHeight="1">
      <c r="A37" s="46" t="s">
        <v>176</v>
      </c>
      <c r="B37" s="49">
        <v>676085</v>
      </c>
      <c r="C37" s="49">
        <v>646282</v>
      </c>
      <c r="D37" s="49">
        <f t="shared" si="4"/>
        <v>1322367</v>
      </c>
      <c r="E37" s="58">
        <v>334954</v>
      </c>
      <c r="F37" s="58">
        <v>318873</v>
      </c>
      <c r="G37" s="58">
        <f t="shared" si="5"/>
        <v>653827</v>
      </c>
      <c r="H37" s="39"/>
      <c r="I37" s="60"/>
      <c r="J37" s="39"/>
      <c r="K37" s="39"/>
      <c r="L37" s="39"/>
      <c r="M37" s="39"/>
      <c r="N37" s="39"/>
      <c r="O37" s="39"/>
      <c r="P37" s="39"/>
    </row>
    <row r="38" spans="1:16" ht="18.899999999999999" customHeight="1">
      <c r="A38" s="46" t="s">
        <v>177</v>
      </c>
      <c r="B38" s="49">
        <v>748074</v>
      </c>
      <c r="C38" s="49">
        <v>686594</v>
      </c>
      <c r="D38" s="49">
        <f t="shared" si="4"/>
        <v>1434668</v>
      </c>
      <c r="E38" s="58">
        <v>341316</v>
      </c>
      <c r="F38" s="58">
        <v>327718</v>
      </c>
      <c r="G38" s="58">
        <f t="shared" si="5"/>
        <v>669034</v>
      </c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8.899999999999999" customHeight="1">
      <c r="A39" s="46" t="s">
        <v>178</v>
      </c>
      <c r="B39" s="49">
        <v>827288</v>
      </c>
      <c r="C39" s="49">
        <v>814252</v>
      </c>
      <c r="D39" s="49">
        <f t="shared" si="4"/>
        <v>1641540</v>
      </c>
      <c r="E39" s="58">
        <v>366754</v>
      </c>
      <c r="F39" s="58">
        <v>354064</v>
      </c>
      <c r="G39" s="58">
        <f t="shared" si="5"/>
        <v>720818</v>
      </c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8.899999999999999" customHeight="1">
      <c r="A40" s="46" t="s">
        <v>179</v>
      </c>
      <c r="B40" s="49">
        <v>793115</v>
      </c>
      <c r="C40" s="49">
        <v>806323</v>
      </c>
      <c r="D40" s="49">
        <f t="shared" si="4"/>
        <v>1599438</v>
      </c>
      <c r="E40" s="58">
        <v>352411</v>
      </c>
      <c r="F40" s="58">
        <v>344929</v>
      </c>
      <c r="G40" s="58">
        <f t="shared" si="5"/>
        <v>697340</v>
      </c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8.899999999999999" customHeight="1">
      <c r="A41" s="46" t="s">
        <v>180</v>
      </c>
      <c r="B41" s="49">
        <v>811904</v>
      </c>
      <c r="C41" s="49">
        <v>855342</v>
      </c>
      <c r="D41" s="49">
        <f t="shared" si="4"/>
        <v>1667246</v>
      </c>
      <c r="E41" s="58">
        <v>348615</v>
      </c>
      <c r="F41" s="58">
        <v>345869</v>
      </c>
      <c r="G41" s="58">
        <f t="shared" si="5"/>
        <v>694484</v>
      </c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8.899999999999999" customHeight="1">
      <c r="A42" s="46" t="s">
        <v>181</v>
      </c>
      <c r="B42" s="49">
        <v>882718</v>
      </c>
      <c r="C42" s="49">
        <v>942034</v>
      </c>
      <c r="D42" s="49">
        <f t="shared" si="4"/>
        <v>1824752</v>
      </c>
      <c r="E42" s="58">
        <v>345321</v>
      </c>
      <c r="F42" s="58">
        <v>351640</v>
      </c>
      <c r="G42" s="58">
        <f t="shared" si="5"/>
        <v>696961</v>
      </c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8.899999999999999" customHeight="1">
      <c r="A43" s="46" t="s">
        <v>182</v>
      </c>
      <c r="B43" s="49">
        <v>843358</v>
      </c>
      <c r="C43" s="49">
        <v>929962</v>
      </c>
      <c r="D43" s="49">
        <f t="shared" si="4"/>
        <v>1773320</v>
      </c>
      <c r="E43" s="58">
        <v>328918</v>
      </c>
      <c r="F43" s="58">
        <v>349144</v>
      </c>
      <c r="G43" s="58">
        <f t="shared" si="5"/>
        <v>678062</v>
      </c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8.899999999999999" customHeight="1">
      <c r="A44" s="46" t="s">
        <v>183</v>
      </c>
      <c r="B44" s="49">
        <v>823820</v>
      </c>
      <c r="C44" s="49">
        <v>945954</v>
      </c>
      <c r="D44" s="49">
        <f t="shared" si="4"/>
        <v>1769774</v>
      </c>
      <c r="E44" s="58">
        <v>314344</v>
      </c>
      <c r="F44" s="58">
        <v>341260</v>
      </c>
      <c r="G44" s="58">
        <f t="shared" si="5"/>
        <v>655604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8.899999999999999" customHeight="1">
      <c r="A45" s="46" t="s">
        <v>184</v>
      </c>
      <c r="B45" s="49">
        <v>760155</v>
      </c>
      <c r="C45" s="49">
        <v>905272</v>
      </c>
      <c r="D45" s="49">
        <f t="shared" si="4"/>
        <v>1665427</v>
      </c>
      <c r="E45" s="58">
        <v>279564</v>
      </c>
      <c r="F45" s="58">
        <v>310482</v>
      </c>
      <c r="G45" s="58">
        <f t="shared" si="5"/>
        <v>590046</v>
      </c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18.899999999999999" customHeight="1">
      <c r="A46" s="46" t="s">
        <v>185</v>
      </c>
      <c r="B46" s="49">
        <v>624228</v>
      </c>
      <c r="C46" s="49">
        <v>774111</v>
      </c>
      <c r="D46" s="49">
        <f t="shared" si="4"/>
        <v>1398339</v>
      </c>
      <c r="E46" s="58">
        <v>221512</v>
      </c>
      <c r="F46" s="58">
        <v>252901</v>
      </c>
      <c r="G46" s="58">
        <f t="shared" si="5"/>
        <v>474413</v>
      </c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8.899999999999999" customHeight="1">
      <c r="A47" s="46" t="s">
        <v>186</v>
      </c>
      <c r="B47" s="49">
        <v>453982</v>
      </c>
      <c r="C47" s="49">
        <v>590597</v>
      </c>
      <c r="D47" s="49">
        <f t="shared" si="4"/>
        <v>1044579</v>
      </c>
      <c r="E47" s="58">
        <v>155204</v>
      </c>
      <c r="F47" s="58">
        <v>187466</v>
      </c>
      <c r="G47" s="58">
        <f t="shared" si="5"/>
        <v>342670</v>
      </c>
      <c r="H47" s="39"/>
      <c r="I47" s="60"/>
      <c r="J47" s="39"/>
      <c r="K47" s="39"/>
      <c r="L47" s="39"/>
      <c r="M47" s="39"/>
      <c r="N47" s="39"/>
      <c r="O47" s="39"/>
      <c r="P47" s="39"/>
    </row>
    <row r="48" spans="1:16" ht="18.899999999999999" customHeight="1">
      <c r="A48" s="46" t="s">
        <v>187</v>
      </c>
      <c r="B48" s="49">
        <v>333061</v>
      </c>
      <c r="C48" s="49">
        <v>454794</v>
      </c>
      <c r="D48" s="49">
        <f t="shared" si="4"/>
        <v>787855</v>
      </c>
      <c r="E48" s="58">
        <v>118368</v>
      </c>
      <c r="F48" s="58">
        <v>151124</v>
      </c>
      <c r="G48" s="58">
        <f t="shared" si="5"/>
        <v>269492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18.899999999999999" customHeight="1">
      <c r="A49" s="46" t="s">
        <v>188</v>
      </c>
      <c r="B49" s="49">
        <v>198666</v>
      </c>
      <c r="C49" s="49">
        <v>283788</v>
      </c>
      <c r="D49" s="49">
        <f t="shared" si="4"/>
        <v>482454</v>
      </c>
      <c r="E49" s="58">
        <v>73488</v>
      </c>
      <c r="F49" s="58">
        <v>99851</v>
      </c>
      <c r="G49" s="58">
        <f t="shared" si="5"/>
        <v>173339</v>
      </c>
      <c r="H49" s="39"/>
      <c r="I49" s="60"/>
      <c r="J49" s="60"/>
      <c r="K49" s="60"/>
      <c r="L49" s="39"/>
      <c r="M49" s="39"/>
      <c r="N49" s="39"/>
      <c r="O49" s="39"/>
      <c r="P49" s="39"/>
    </row>
    <row r="50" spans="1:16" ht="18.899999999999999" customHeight="1">
      <c r="A50" s="46" t="s">
        <v>189</v>
      </c>
      <c r="B50" s="49">
        <v>133112</v>
      </c>
      <c r="C50" s="49">
        <v>206433</v>
      </c>
      <c r="D50" s="49">
        <f t="shared" si="4"/>
        <v>339545</v>
      </c>
      <c r="E50" s="58">
        <v>52093</v>
      </c>
      <c r="F50" s="58">
        <v>77540</v>
      </c>
      <c r="G50" s="58">
        <f t="shared" si="5"/>
        <v>129633</v>
      </c>
      <c r="H50" s="39"/>
      <c r="I50" s="39"/>
      <c r="J50" s="39"/>
      <c r="K50" s="60"/>
      <c r="L50" s="39"/>
      <c r="M50" s="39"/>
      <c r="N50" s="39"/>
      <c r="O50" s="39"/>
      <c r="P50" s="39"/>
    </row>
    <row r="51" spans="1:16" ht="18.899999999999999" customHeight="1">
      <c r="A51" s="46" t="s">
        <v>190</v>
      </c>
      <c r="B51" s="49">
        <v>75576</v>
      </c>
      <c r="C51" s="49">
        <v>124920</v>
      </c>
      <c r="D51" s="49">
        <f t="shared" si="4"/>
        <v>200496</v>
      </c>
      <c r="E51" s="58">
        <v>29949</v>
      </c>
      <c r="F51" s="58">
        <v>51486</v>
      </c>
      <c r="G51" s="58">
        <f t="shared" si="5"/>
        <v>81435</v>
      </c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8.899999999999999" customHeight="1">
      <c r="A52" s="46" t="s">
        <v>191</v>
      </c>
      <c r="B52" s="49">
        <v>30502</v>
      </c>
      <c r="C52" s="49">
        <v>54272</v>
      </c>
      <c r="D52" s="49">
        <f t="shared" si="4"/>
        <v>84774</v>
      </c>
      <c r="E52" s="58">
        <v>13251</v>
      </c>
      <c r="F52" s="58">
        <v>24630</v>
      </c>
      <c r="G52" s="58">
        <f t="shared" si="5"/>
        <v>37881</v>
      </c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8.899999999999999" customHeight="1">
      <c r="A53" s="46" t="s">
        <v>192</v>
      </c>
      <c r="B53" s="49">
        <v>10908</v>
      </c>
      <c r="C53" s="49">
        <v>16237</v>
      </c>
      <c r="D53" s="49">
        <f t="shared" si="4"/>
        <v>27145</v>
      </c>
      <c r="E53" s="58">
        <v>4602</v>
      </c>
      <c r="F53" s="58">
        <v>8150</v>
      </c>
      <c r="G53" s="58">
        <f t="shared" si="5"/>
        <v>12752</v>
      </c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8.899999999999999" customHeight="1">
      <c r="A54" s="46" t="s">
        <v>193</v>
      </c>
      <c r="B54" s="49">
        <v>6542</v>
      </c>
      <c r="C54" s="49">
        <v>6560</v>
      </c>
      <c r="D54" s="49">
        <f t="shared" si="4"/>
        <v>13102</v>
      </c>
      <c r="E54" s="58">
        <v>2703</v>
      </c>
      <c r="F54" s="58">
        <v>3763</v>
      </c>
      <c r="G54" s="58">
        <f t="shared" si="5"/>
        <v>6466</v>
      </c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8.899999999999999" customHeight="1">
      <c r="A55" s="62" t="s">
        <v>194</v>
      </c>
      <c r="B55" s="49">
        <f>SUM(B33:B54)</f>
        <v>10775426</v>
      </c>
      <c r="C55" s="49">
        <f>SUM(C33:C54)</f>
        <v>11690515</v>
      </c>
      <c r="D55" s="49">
        <f t="shared" si="4"/>
        <v>22465941</v>
      </c>
      <c r="E55" s="58">
        <f>SUM(E33:E54)</f>
        <v>4633359</v>
      </c>
      <c r="F55" s="58">
        <f>SUM(F33:F54)</f>
        <v>4797061</v>
      </c>
      <c r="G55" s="58">
        <f t="shared" si="5"/>
        <v>9430420</v>
      </c>
      <c r="H55" s="39"/>
      <c r="I55" s="39"/>
      <c r="J55" s="39"/>
      <c r="K55" s="39"/>
      <c r="L55" s="39"/>
      <c r="M55" s="39"/>
      <c r="N55" s="39"/>
      <c r="O55" s="39"/>
      <c r="P55" s="39"/>
    </row>
    <row r="56" spans="1:16" ht="18.899999999999999" customHeight="1">
      <c r="A56" s="54"/>
      <c r="B56" s="56"/>
      <c r="C56" s="56"/>
      <c r="D56" s="56"/>
      <c r="E56" s="63"/>
      <c r="F56" s="63"/>
      <c r="G56" s="63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18.899999999999999" customHeight="1">
      <c r="A57" s="38" t="s">
        <v>223</v>
      </c>
      <c r="I57" s="44" t="s">
        <v>153</v>
      </c>
    </row>
    <row r="58" spans="1:16" ht="18.899999999999999" customHeight="1">
      <c r="A58" s="38" t="s">
        <v>85</v>
      </c>
    </row>
  </sheetData>
  <mergeCells count="2">
    <mergeCell ref="H2:J2"/>
    <mergeCell ref="E31:G31"/>
  </mergeCells>
  <pageMargins left="0.83" right="0.51181102362204722" top="0.51181102362204722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0"/>
  <sheetViews>
    <sheetView topLeftCell="A6" zoomScale="90" zoomScaleNormal="90" workbookViewId="0">
      <selection activeCell="N7" sqref="N7"/>
    </sheetView>
  </sheetViews>
  <sheetFormatPr defaultRowHeight="13.8"/>
  <cols>
    <col min="1" max="1" width="18.44140625" style="10" customWidth="1"/>
    <col min="2" max="2" width="15" style="10" customWidth="1"/>
    <col min="3" max="3" width="14.44140625" style="10" customWidth="1"/>
    <col min="4" max="4" width="14.33203125" style="10" customWidth="1"/>
    <col min="5" max="5" width="15.33203125" style="10" customWidth="1"/>
    <col min="6" max="6" width="15.44140625" style="10" customWidth="1"/>
    <col min="7" max="7" width="15" style="10" customWidth="1"/>
    <col min="8" max="8" width="15.33203125" style="10" customWidth="1"/>
    <col min="9" max="9" width="15" style="10" customWidth="1"/>
    <col min="10" max="10" width="15.5546875" style="10" customWidth="1"/>
    <col min="11" max="256" width="9.109375" style="10"/>
    <col min="257" max="257" width="18.44140625" style="10" customWidth="1"/>
    <col min="258" max="258" width="15" style="10" customWidth="1"/>
    <col min="259" max="259" width="14.44140625" style="10" customWidth="1"/>
    <col min="260" max="260" width="14.33203125" style="10" customWidth="1"/>
    <col min="261" max="261" width="15.33203125" style="10" customWidth="1"/>
    <col min="262" max="262" width="15.44140625" style="10" customWidth="1"/>
    <col min="263" max="263" width="15" style="10" customWidth="1"/>
    <col min="264" max="264" width="15.33203125" style="10" customWidth="1"/>
    <col min="265" max="265" width="15" style="10" customWidth="1"/>
    <col min="266" max="266" width="15.5546875" style="10" customWidth="1"/>
    <col min="267" max="512" width="9.109375" style="10"/>
    <col min="513" max="513" width="18.44140625" style="10" customWidth="1"/>
    <col min="514" max="514" width="15" style="10" customWidth="1"/>
    <col min="515" max="515" width="14.44140625" style="10" customWidth="1"/>
    <col min="516" max="516" width="14.33203125" style="10" customWidth="1"/>
    <col min="517" max="517" width="15.33203125" style="10" customWidth="1"/>
    <col min="518" max="518" width="15.44140625" style="10" customWidth="1"/>
    <col min="519" max="519" width="15" style="10" customWidth="1"/>
    <col min="520" max="520" width="15.33203125" style="10" customWidth="1"/>
    <col min="521" max="521" width="15" style="10" customWidth="1"/>
    <col min="522" max="522" width="15.5546875" style="10" customWidth="1"/>
    <col min="523" max="768" width="9.109375" style="10"/>
    <col min="769" max="769" width="18.44140625" style="10" customWidth="1"/>
    <col min="770" max="770" width="15" style="10" customWidth="1"/>
    <col min="771" max="771" width="14.44140625" style="10" customWidth="1"/>
    <col min="772" max="772" width="14.33203125" style="10" customWidth="1"/>
    <col min="773" max="773" width="15.33203125" style="10" customWidth="1"/>
    <col min="774" max="774" width="15.44140625" style="10" customWidth="1"/>
    <col min="775" max="775" width="15" style="10" customWidth="1"/>
    <col min="776" max="776" width="15.33203125" style="10" customWidth="1"/>
    <col min="777" max="777" width="15" style="10" customWidth="1"/>
    <col min="778" max="778" width="15.5546875" style="10" customWidth="1"/>
    <col min="779" max="1024" width="9.109375" style="10"/>
    <col min="1025" max="1025" width="18.44140625" style="10" customWidth="1"/>
    <col min="1026" max="1026" width="15" style="10" customWidth="1"/>
    <col min="1027" max="1027" width="14.44140625" style="10" customWidth="1"/>
    <col min="1028" max="1028" width="14.33203125" style="10" customWidth="1"/>
    <col min="1029" max="1029" width="15.33203125" style="10" customWidth="1"/>
    <col min="1030" max="1030" width="15.44140625" style="10" customWidth="1"/>
    <col min="1031" max="1031" width="15" style="10" customWidth="1"/>
    <col min="1032" max="1032" width="15.33203125" style="10" customWidth="1"/>
    <col min="1033" max="1033" width="15" style="10" customWidth="1"/>
    <col min="1034" max="1034" width="15.5546875" style="10" customWidth="1"/>
    <col min="1035" max="1280" width="9.109375" style="10"/>
    <col min="1281" max="1281" width="18.44140625" style="10" customWidth="1"/>
    <col min="1282" max="1282" width="15" style="10" customWidth="1"/>
    <col min="1283" max="1283" width="14.44140625" style="10" customWidth="1"/>
    <col min="1284" max="1284" width="14.33203125" style="10" customWidth="1"/>
    <col min="1285" max="1285" width="15.33203125" style="10" customWidth="1"/>
    <col min="1286" max="1286" width="15.44140625" style="10" customWidth="1"/>
    <col min="1287" max="1287" width="15" style="10" customWidth="1"/>
    <col min="1288" max="1288" width="15.33203125" style="10" customWidth="1"/>
    <col min="1289" max="1289" width="15" style="10" customWidth="1"/>
    <col min="1290" max="1290" width="15.5546875" style="10" customWidth="1"/>
    <col min="1291" max="1536" width="9.109375" style="10"/>
    <col min="1537" max="1537" width="18.44140625" style="10" customWidth="1"/>
    <col min="1538" max="1538" width="15" style="10" customWidth="1"/>
    <col min="1539" max="1539" width="14.44140625" style="10" customWidth="1"/>
    <col min="1540" max="1540" width="14.33203125" style="10" customWidth="1"/>
    <col min="1541" max="1541" width="15.33203125" style="10" customWidth="1"/>
    <col min="1542" max="1542" width="15.44140625" style="10" customWidth="1"/>
    <col min="1543" max="1543" width="15" style="10" customWidth="1"/>
    <col min="1544" max="1544" width="15.33203125" style="10" customWidth="1"/>
    <col min="1545" max="1545" width="15" style="10" customWidth="1"/>
    <col min="1546" max="1546" width="15.5546875" style="10" customWidth="1"/>
    <col min="1547" max="1792" width="9.109375" style="10"/>
    <col min="1793" max="1793" width="18.44140625" style="10" customWidth="1"/>
    <col min="1794" max="1794" width="15" style="10" customWidth="1"/>
    <col min="1795" max="1795" width="14.44140625" style="10" customWidth="1"/>
    <col min="1796" max="1796" width="14.33203125" style="10" customWidth="1"/>
    <col min="1797" max="1797" width="15.33203125" style="10" customWidth="1"/>
    <col min="1798" max="1798" width="15.44140625" style="10" customWidth="1"/>
    <col min="1799" max="1799" width="15" style="10" customWidth="1"/>
    <col min="1800" max="1800" width="15.33203125" style="10" customWidth="1"/>
    <col min="1801" max="1801" width="15" style="10" customWidth="1"/>
    <col min="1802" max="1802" width="15.5546875" style="10" customWidth="1"/>
    <col min="1803" max="2048" width="9.109375" style="10"/>
    <col min="2049" max="2049" width="18.44140625" style="10" customWidth="1"/>
    <col min="2050" max="2050" width="15" style="10" customWidth="1"/>
    <col min="2051" max="2051" width="14.44140625" style="10" customWidth="1"/>
    <col min="2052" max="2052" width="14.33203125" style="10" customWidth="1"/>
    <col min="2053" max="2053" width="15.33203125" style="10" customWidth="1"/>
    <col min="2054" max="2054" width="15.44140625" style="10" customWidth="1"/>
    <col min="2055" max="2055" width="15" style="10" customWidth="1"/>
    <col min="2056" max="2056" width="15.33203125" style="10" customWidth="1"/>
    <col min="2057" max="2057" width="15" style="10" customWidth="1"/>
    <col min="2058" max="2058" width="15.5546875" style="10" customWidth="1"/>
    <col min="2059" max="2304" width="9.109375" style="10"/>
    <col min="2305" max="2305" width="18.44140625" style="10" customWidth="1"/>
    <col min="2306" max="2306" width="15" style="10" customWidth="1"/>
    <col min="2307" max="2307" width="14.44140625" style="10" customWidth="1"/>
    <col min="2308" max="2308" width="14.33203125" style="10" customWidth="1"/>
    <col min="2309" max="2309" width="15.33203125" style="10" customWidth="1"/>
    <col min="2310" max="2310" width="15.44140625" style="10" customWidth="1"/>
    <col min="2311" max="2311" width="15" style="10" customWidth="1"/>
    <col min="2312" max="2312" width="15.33203125" style="10" customWidth="1"/>
    <col min="2313" max="2313" width="15" style="10" customWidth="1"/>
    <col min="2314" max="2314" width="15.5546875" style="10" customWidth="1"/>
    <col min="2315" max="2560" width="9.109375" style="10"/>
    <col min="2561" max="2561" width="18.44140625" style="10" customWidth="1"/>
    <col min="2562" max="2562" width="15" style="10" customWidth="1"/>
    <col min="2563" max="2563" width="14.44140625" style="10" customWidth="1"/>
    <col min="2564" max="2564" width="14.33203125" style="10" customWidth="1"/>
    <col min="2565" max="2565" width="15.33203125" style="10" customWidth="1"/>
    <col min="2566" max="2566" width="15.44140625" style="10" customWidth="1"/>
    <col min="2567" max="2567" width="15" style="10" customWidth="1"/>
    <col min="2568" max="2568" width="15.33203125" style="10" customWidth="1"/>
    <col min="2569" max="2569" width="15" style="10" customWidth="1"/>
    <col min="2570" max="2570" width="15.5546875" style="10" customWidth="1"/>
    <col min="2571" max="2816" width="9.109375" style="10"/>
    <col min="2817" max="2817" width="18.44140625" style="10" customWidth="1"/>
    <col min="2818" max="2818" width="15" style="10" customWidth="1"/>
    <col min="2819" max="2819" width="14.44140625" style="10" customWidth="1"/>
    <col min="2820" max="2820" width="14.33203125" style="10" customWidth="1"/>
    <col min="2821" max="2821" width="15.33203125" style="10" customWidth="1"/>
    <col min="2822" max="2822" width="15.44140625" style="10" customWidth="1"/>
    <col min="2823" max="2823" width="15" style="10" customWidth="1"/>
    <col min="2824" max="2824" width="15.33203125" style="10" customWidth="1"/>
    <col min="2825" max="2825" width="15" style="10" customWidth="1"/>
    <col min="2826" max="2826" width="15.5546875" style="10" customWidth="1"/>
    <col min="2827" max="3072" width="9.109375" style="10"/>
    <col min="3073" max="3073" width="18.44140625" style="10" customWidth="1"/>
    <col min="3074" max="3074" width="15" style="10" customWidth="1"/>
    <col min="3075" max="3075" width="14.44140625" style="10" customWidth="1"/>
    <col min="3076" max="3076" width="14.33203125" style="10" customWidth="1"/>
    <col min="3077" max="3077" width="15.33203125" style="10" customWidth="1"/>
    <col min="3078" max="3078" width="15.44140625" style="10" customWidth="1"/>
    <col min="3079" max="3079" width="15" style="10" customWidth="1"/>
    <col min="3080" max="3080" width="15.33203125" style="10" customWidth="1"/>
    <col min="3081" max="3081" width="15" style="10" customWidth="1"/>
    <col min="3082" max="3082" width="15.5546875" style="10" customWidth="1"/>
    <col min="3083" max="3328" width="9.109375" style="10"/>
    <col min="3329" max="3329" width="18.44140625" style="10" customWidth="1"/>
    <col min="3330" max="3330" width="15" style="10" customWidth="1"/>
    <col min="3331" max="3331" width="14.44140625" style="10" customWidth="1"/>
    <col min="3332" max="3332" width="14.33203125" style="10" customWidth="1"/>
    <col min="3333" max="3333" width="15.33203125" style="10" customWidth="1"/>
    <col min="3334" max="3334" width="15.44140625" style="10" customWidth="1"/>
    <col min="3335" max="3335" width="15" style="10" customWidth="1"/>
    <col min="3336" max="3336" width="15.33203125" style="10" customWidth="1"/>
    <col min="3337" max="3337" width="15" style="10" customWidth="1"/>
    <col min="3338" max="3338" width="15.5546875" style="10" customWidth="1"/>
    <col min="3339" max="3584" width="9.109375" style="10"/>
    <col min="3585" max="3585" width="18.44140625" style="10" customWidth="1"/>
    <col min="3586" max="3586" width="15" style="10" customWidth="1"/>
    <col min="3587" max="3587" width="14.44140625" style="10" customWidth="1"/>
    <col min="3588" max="3588" width="14.33203125" style="10" customWidth="1"/>
    <col min="3589" max="3589" width="15.33203125" style="10" customWidth="1"/>
    <col min="3590" max="3590" width="15.44140625" style="10" customWidth="1"/>
    <col min="3591" max="3591" width="15" style="10" customWidth="1"/>
    <col min="3592" max="3592" width="15.33203125" style="10" customWidth="1"/>
    <col min="3593" max="3593" width="15" style="10" customWidth="1"/>
    <col min="3594" max="3594" width="15.5546875" style="10" customWidth="1"/>
    <col min="3595" max="3840" width="9.109375" style="10"/>
    <col min="3841" max="3841" width="18.44140625" style="10" customWidth="1"/>
    <col min="3842" max="3842" width="15" style="10" customWidth="1"/>
    <col min="3843" max="3843" width="14.44140625" style="10" customWidth="1"/>
    <col min="3844" max="3844" width="14.33203125" style="10" customWidth="1"/>
    <col min="3845" max="3845" width="15.33203125" style="10" customWidth="1"/>
    <col min="3846" max="3846" width="15.44140625" style="10" customWidth="1"/>
    <col min="3847" max="3847" width="15" style="10" customWidth="1"/>
    <col min="3848" max="3848" width="15.33203125" style="10" customWidth="1"/>
    <col min="3849" max="3849" width="15" style="10" customWidth="1"/>
    <col min="3850" max="3850" width="15.5546875" style="10" customWidth="1"/>
    <col min="3851" max="4096" width="9.109375" style="10"/>
    <col min="4097" max="4097" width="18.44140625" style="10" customWidth="1"/>
    <col min="4098" max="4098" width="15" style="10" customWidth="1"/>
    <col min="4099" max="4099" width="14.44140625" style="10" customWidth="1"/>
    <col min="4100" max="4100" width="14.33203125" style="10" customWidth="1"/>
    <col min="4101" max="4101" width="15.33203125" style="10" customWidth="1"/>
    <col min="4102" max="4102" width="15.44140625" style="10" customWidth="1"/>
    <col min="4103" max="4103" width="15" style="10" customWidth="1"/>
    <col min="4104" max="4104" width="15.33203125" style="10" customWidth="1"/>
    <col min="4105" max="4105" width="15" style="10" customWidth="1"/>
    <col min="4106" max="4106" width="15.5546875" style="10" customWidth="1"/>
    <col min="4107" max="4352" width="9.109375" style="10"/>
    <col min="4353" max="4353" width="18.44140625" style="10" customWidth="1"/>
    <col min="4354" max="4354" width="15" style="10" customWidth="1"/>
    <col min="4355" max="4355" width="14.44140625" style="10" customWidth="1"/>
    <col min="4356" max="4356" width="14.33203125" style="10" customWidth="1"/>
    <col min="4357" max="4357" width="15.33203125" style="10" customWidth="1"/>
    <col min="4358" max="4358" width="15.44140625" style="10" customWidth="1"/>
    <col min="4359" max="4359" width="15" style="10" customWidth="1"/>
    <col min="4360" max="4360" width="15.33203125" style="10" customWidth="1"/>
    <col min="4361" max="4361" width="15" style="10" customWidth="1"/>
    <col min="4362" max="4362" width="15.5546875" style="10" customWidth="1"/>
    <col min="4363" max="4608" width="9.109375" style="10"/>
    <col min="4609" max="4609" width="18.44140625" style="10" customWidth="1"/>
    <col min="4610" max="4610" width="15" style="10" customWidth="1"/>
    <col min="4611" max="4611" width="14.44140625" style="10" customWidth="1"/>
    <col min="4612" max="4612" width="14.33203125" style="10" customWidth="1"/>
    <col min="4613" max="4613" width="15.33203125" style="10" customWidth="1"/>
    <col min="4614" max="4614" width="15.44140625" style="10" customWidth="1"/>
    <col min="4615" max="4615" width="15" style="10" customWidth="1"/>
    <col min="4616" max="4616" width="15.33203125" style="10" customWidth="1"/>
    <col min="4617" max="4617" width="15" style="10" customWidth="1"/>
    <col min="4618" max="4618" width="15.5546875" style="10" customWidth="1"/>
    <col min="4619" max="4864" width="9.109375" style="10"/>
    <col min="4865" max="4865" width="18.44140625" style="10" customWidth="1"/>
    <col min="4866" max="4866" width="15" style="10" customWidth="1"/>
    <col min="4867" max="4867" width="14.44140625" style="10" customWidth="1"/>
    <col min="4868" max="4868" width="14.33203125" style="10" customWidth="1"/>
    <col min="4869" max="4869" width="15.33203125" style="10" customWidth="1"/>
    <col min="4870" max="4870" width="15.44140625" style="10" customWidth="1"/>
    <col min="4871" max="4871" width="15" style="10" customWidth="1"/>
    <col min="4872" max="4872" width="15.33203125" style="10" customWidth="1"/>
    <col min="4873" max="4873" width="15" style="10" customWidth="1"/>
    <col min="4874" max="4874" width="15.5546875" style="10" customWidth="1"/>
    <col min="4875" max="5120" width="9.109375" style="10"/>
    <col min="5121" max="5121" width="18.44140625" style="10" customWidth="1"/>
    <col min="5122" max="5122" width="15" style="10" customWidth="1"/>
    <col min="5123" max="5123" width="14.44140625" style="10" customWidth="1"/>
    <col min="5124" max="5124" width="14.33203125" style="10" customWidth="1"/>
    <col min="5125" max="5125" width="15.33203125" style="10" customWidth="1"/>
    <col min="5126" max="5126" width="15.44140625" style="10" customWidth="1"/>
    <col min="5127" max="5127" width="15" style="10" customWidth="1"/>
    <col min="5128" max="5128" width="15.33203125" style="10" customWidth="1"/>
    <col min="5129" max="5129" width="15" style="10" customWidth="1"/>
    <col min="5130" max="5130" width="15.5546875" style="10" customWidth="1"/>
    <col min="5131" max="5376" width="9.109375" style="10"/>
    <col min="5377" max="5377" width="18.44140625" style="10" customWidth="1"/>
    <col min="5378" max="5378" width="15" style="10" customWidth="1"/>
    <col min="5379" max="5379" width="14.44140625" style="10" customWidth="1"/>
    <col min="5380" max="5380" width="14.33203125" style="10" customWidth="1"/>
    <col min="5381" max="5381" width="15.33203125" style="10" customWidth="1"/>
    <col min="5382" max="5382" width="15.44140625" style="10" customWidth="1"/>
    <col min="5383" max="5383" width="15" style="10" customWidth="1"/>
    <col min="5384" max="5384" width="15.33203125" style="10" customWidth="1"/>
    <col min="5385" max="5385" width="15" style="10" customWidth="1"/>
    <col min="5386" max="5386" width="15.5546875" style="10" customWidth="1"/>
    <col min="5387" max="5632" width="9.109375" style="10"/>
    <col min="5633" max="5633" width="18.44140625" style="10" customWidth="1"/>
    <col min="5634" max="5634" width="15" style="10" customWidth="1"/>
    <col min="5635" max="5635" width="14.44140625" style="10" customWidth="1"/>
    <col min="5636" max="5636" width="14.33203125" style="10" customWidth="1"/>
    <col min="5637" max="5637" width="15.33203125" style="10" customWidth="1"/>
    <col min="5638" max="5638" width="15.44140625" style="10" customWidth="1"/>
    <col min="5639" max="5639" width="15" style="10" customWidth="1"/>
    <col min="5640" max="5640" width="15.33203125" style="10" customWidth="1"/>
    <col min="5641" max="5641" width="15" style="10" customWidth="1"/>
    <col min="5642" max="5642" width="15.5546875" style="10" customWidth="1"/>
    <col min="5643" max="5888" width="9.109375" style="10"/>
    <col min="5889" max="5889" width="18.44140625" style="10" customWidth="1"/>
    <col min="5890" max="5890" width="15" style="10" customWidth="1"/>
    <col min="5891" max="5891" width="14.44140625" style="10" customWidth="1"/>
    <col min="5892" max="5892" width="14.33203125" style="10" customWidth="1"/>
    <col min="5893" max="5893" width="15.33203125" style="10" customWidth="1"/>
    <col min="5894" max="5894" width="15.44140625" style="10" customWidth="1"/>
    <col min="5895" max="5895" width="15" style="10" customWidth="1"/>
    <col min="5896" max="5896" width="15.33203125" style="10" customWidth="1"/>
    <col min="5897" max="5897" width="15" style="10" customWidth="1"/>
    <col min="5898" max="5898" width="15.5546875" style="10" customWidth="1"/>
    <col min="5899" max="6144" width="9.109375" style="10"/>
    <col min="6145" max="6145" width="18.44140625" style="10" customWidth="1"/>
    <col min="6146" max="6146" width="15" style="10" customWidth="1"/>
    <col min="6147" max="6147" width="14.44140625" style="10" customWidth="1"/>
    <col min="6148" max="6148" width="14.33203125" style="10" customWidth="1"/>
    <col min="6149" max="6149" width="15.33203125" style="10" customWidth="1"/>
    <col min="6150" max="6150" width="15.44140625" style="10" customWidth="1"/>
    <col min="6151" max="6151" width="15" style="10" customWidth="1"/>
    <col min="6152" max="6152" width="15.33203125" style="10" customWidth="1"/>
    <col min="6153" max="6153" width="15" style="10" customWidth="1"/>
    <col min="6154" max="6154" width="15.5546875" style="10" customWidth="1"/>
    <col min="6155" max="6400" width="9.109375" style="10"/>
    <col min="6401" max="6401" width="18.44140625" style="10" customWidth="1"/>
    <col min="6402" max="6402" width="15" style="10" customWidth="1"/>
    <col min="6403" max="6403" width="14.44140625" style="10" customWidth="1"/>
    <col min="6404" max="6404" width="14.33203125" style="10" customWidth="1"/>
    <col min="6405" max="6405" width="15.33203125" style="10" customWidth="1"/>
    <col min="6406" max="6406" width="15.44140625" style="10" customWidth="1"/>
    <col min="6407" max="6407" width="15" style="10" customWidth="1"/>
    <col min="6408" max="6408" width="15.33203125" style="10" customWidth="1"/>
    <col min="6409" max="6409" width="15" style="10" customWidth="1"/>
    <col min="6410" max="6410" width="15.5546875" style="10" customWidth="1"/>
    <col min="6411" max="6656" width="9.109375" style="10"/>
    <col min="6657" max="6657" width="18.44140625" style="10" customWidth="1"/>
    <col min="6658" max="6658" width="15" style="10" customWidth="1"/>
    <col min="6659" max="6659" width="14.44140625" style="10" customWidth="1"/>
    <col min="6660" max="6660" width="14.33203125" style="10" customWidth="1"/>
    <col min="6661" max="6661" width="15.33203125" style="10" customWidth="1"/>
    <col min="6662" max="6662" width="15.44140625" style="10" customWidth="1"/>
    <col min="6663" max="6663" width="15" style="10" customWidth="1"/>
    <col min="6664" max="6664" width="15.33203125" style="10" customWidth="1"/>
    <col min="6665" max="6665" width="15" style="10" customWidth="1"/>
    <col min="6666" max="6666" width="15.5546875" style="10" customWidth="1"/>
    <col min="6667" max="6912" width="9.109375" style="10"/>
    <col min="6913" max="6913" width="18.44140625" style="10" customWidth="1"/>
    <col min="6914" max="6914" width="15" style="10" customWidth="1"/>
    <col min="6915" max="6915" width="14.44140625" style="10" customWidth="1"/>
    <col min="6916" max="6916" width="14.33203125" style="10" customWidth="1"/>
    <col min="6917" max="6917" width="15.33203125" style="10" customWidth="1"/>
    <col min="6918" max="6918" width="15.44140625" style="10" customWidth="1"/>
    <col min="6919" max="6919" width="15" style="10" customWidth="1"/>
    <col min="6920" max="6920" width="15.33203125" style="10" customWidth="1"/>
    <col min="6921" max="6921" width="15" style="10" customWidth="1"/>
    <col min="6922" max="6922" width="15.5546875" style="10" customWidth="1"/>
    <col min="6923" max="7168" width="9.109375" style="10"/>
    <col min="7169" max="7169" width="18.44140625" style="10" customWidth="1"/>
    <col min="7170" max="7170" width="15" style="10" customWidth="1"/>
    <col min="7171" max="7171" width="14.44140625" style="10" customWidth="1"/>
    <col min="7172" max="7172" width="14.33203125" style="10" customWidth="1"/>
    <col min="7173" max="7173" width="15.33203125" style="10" customWidth="1"/>
    <col min="7174" max="7174" width="15.44140625" style="10" customWidth="1"/>
    <col min="7175" max="7175" width="15" style="10" customWidth="1"/>
    <col min="7176" max="7176" width="15.33203125" style="10" customWidth="1"/>
    <col min="7177" max="7177" width="15" style="10" customWidth="1"/>
    <col min="7178" max="7178" width="15.5546875" style="10" customWidth="1"/>
    <col min="7179" max="7424" width="9.109375" style="10"/>
    <col min="7425" max="7425" width="18.44140625" style="10" customWidth="1"/>
    <col min="7426" max="7426" width="15" style="10" customWidth="1"/>
    <col min="7427" max="7427" width="14.44140625" style="10" customWidth="1"/>
    <col min="7428" max="7428" width="14.33203125" style="10" customWidth="1"/>
    <col min="7429" max="7429" width="15.33203125" style="10" customWidth="1"/>
    <col min="7430" max="7430" width="15.44140625" style="10" customWidth="1"/>
    <col min="7431" max="7431" width="15" style="10" customWidth="1"/>
    <col min="7432" max="7432" width="15.33203125" style="10" customWidth="1"/>
    <col min="7433" max="7433" width="15" style="10" customWidth="1"/>
    <col min="7434" max="7434" width="15.5546875" style="10" customWidth="1"/>
    <col min="7435" max="7680" width="9.109375" style="10"/>
    <col min="7681" max="7681" width="18.44140625" style="10" customWidth="1"/>
    <col min="7682" max="7682" width="15" style="10" customWidth="1"/>
    <col min="7683" max="7683" width="14.44140625" style="10" customWidth="1"/>
    <col min="7684" max="7684" width="14.33203125" style="10" customWidth="1"/>
    <col min="7685" max="7685" width="15.33203125" style="10" customWidth="1"/>
    <col min="7686" max="7686" width="15.44140625" style="10" customWidth="1"/>
    <col min="7687" max="7687" width="15" style="10" customWidth="1"/>
    <col min="7688" max="7688" width="15.33203125" style="10" customWidth="1"/>
    <col min="7689" max="7689" width="15" style="10" customWidth="1"/>
    <col min="7690" max="7690" width="15.5546875" style="10" customWidth="1"/>
    <col min="7691" max="7936" width="9.109375" style="10"/>
    <col min="7937" max="7937" width="18.44140625" style="10" customWidth="1"/>
    <col min="7938" max="7938" width="15" style="10" customWidth="1"/>
    <col min="7939" max="7939" width="14.44140625" style="10" customWidth="1"/>
    <col min="7940" max="7940" width="14.33203125" style="10" customWidth="1"/>
    <col min="7941" max="7941" width="15.33203125" style="10" customWidth="1"/>
    <col min="7942" max="7942" width="15.44140625" style="10" customWidth="1"/>
    <col min="7943" max="7943" width="15" style="10" customWidth="1"/>
    <col min="7944" max="7944" width="15.33203125" style="10" customWidth="1"/>
    <col min="7945" max="7945" width="15" style="10" customWidth="1"/>
    <col min="7946" max="7946" width="15.5546875" style="10" customWidth="1"/>
    <col min="7947" max="8192" width="9.109375" style="10"/>
    <col min="8193" max="8193" width="18.44140625" style="10" customWidth="1"/>
    <col min="8194" max="8194" width="15" style="10" customWidth="1"/>
    <col min="8195" max="8195" width="14.44140625" style="10" customWidth="1"/>
    <col min="8196" max="8196" width="14.33203125" style="10" customWidth="1"/>
    <col min="8197" max="8197" width="15.33203125" style="10" customWidth="1"/>
    <col min="8198" max="8198" width="15.44140625" style="10" customWidth="1"/>
    <col min="8199" max="8199" width="15" style="10" customWidth="1"/>
    <col min="8200" max="8200" width="15.33203125" style="10" customWidth="1"/>
    <col min="8201" max="8201" width="15" style="10" customWidth="1"/>
    <col min="8202" max="8202" width="15.5546875" style="10" customWidth="1"/>
    <col min="8203" max="8448" width="9.109375" style="10"/>
    <col min="8449" max="8449" width="18.44140625" style="10" customWidth="1"/>
    <col min="8450" max="8450" width="15" style="10" customWidth="1"/>
    <col min="8451" max="8451" width="14.44140625" style="10" customWidth="1"/>
    <col min="8452" max="8452" width="14.33203125" style="10" customWidth="1"/>
    <col min="8453" max="8453" width="15.33203125" style="10" customWidth="1"/>
    <col min="8454" max="8454" width="15.44140625" style="10" customWidth="1"/>
    <col min="8455" max="8455" width="15" style="10" customWidth="1"/>
    <col min="8456" max="8456" width="15.33203125" style="10" customWidth="1"/>
    <col min="8457" max="8457" width="15" style="10" customWidth="1"/>
    <col min="8458" max="8458" width="15.5546875" style="10" customWidth="1"/>
    <col min="8459" max="8704" width="9.109375" style="10"/>
    <col min="8705" max="8705" width="18.44140625" style="10" customWidth="1"/>
    <col min="8706" max="8706" width="15" style="10" customWidth="1"/>
    <col min="8707" max="8707" width="14.44140625" style="10" customWidth="1"/>
    <col min="8708" max="8708" width="14.33203125" style="10" customWidth="1"/>
    <col min="8709" max="8709" width="15.33203125" style="10" customWidth="1"/>
    <col min="8710" max="8710" width="15.44140625" style="10" customWidth="1"/>
    <col min="8711" max="8711" width="15" style="10" customWidth="1"/>
    <col min="8712" max="8712" width="15.33203125" style="10" customWidth="1"/>
    <col min="8713" max="8713" width="15" style="10" customWidth="1"/>
    <col min="8714" max="8714" width="15.5546875" style="10" customWidth="1"/>
    <col min="8715" max="8960" width="9.109375" style="10"/>
    <col min="8961" max="8961" width="18.44140625" style="10" customWidth="1"/>
    <col min="8962" max="8962" width="15" style="10" customWidth="1"/>
    <col min="8963" max="8963" width="14.44140625" style="10" customWidth="1"/>
    <col min="8964" max="8964" width="14.33203125" style="10" customWidth="1"/>
    <col min="8965" max="8965" width="15.33203125" style="10" customWidth="1"/>
    <col min="8966" max="8966" width="15.44140625" style="10" customWidth="1"/>
    <col min="8967" max="8967" width="15" style="10" customWidth="1"/>
    <col min="8968" max="8968" width="15.33203125" style="10" customWidth="1"/>
    <col min="8969" max="8969" width="15" style="10" customWidth="1"/>
    <col min="8970" max="8970" width="15.5546875" style="10" customWidth="1"/>
    <col min="8971" max="9216" width="9.109375" style="10"/>
    <col min="9217" max="9217" width="18.44140625" style="10" customWidth="1"/>
    <col min="9218" max="9218" width="15" style="10" customWidth="1"/>
    <col min="9219" max="9219" width="14.44140625" style="10" customWidth="1"/>
    <col min="9220" max="9220" width="14.33203125" style="10" customWidth="1"/>
    <col min="9221" max="9221" width="15.33203125" style="10" customWidth="1"/>
    <col min="9222" max="9222" width="15.44140625" style="10" customWidth="1"/>
    <col min="9223" max="9223" width="15" style="10" customWidth="1"/>
    <col min="9224" max="9224" width="15.33203125" style="10" customWidth="1"/>
    <col min="9225" max="9225" width="15" style="10" customWidth="1"/>
    <col min="9226" max="9226" width="15.5546875" style="10" customWidth="1"/>
    <col min="9227" max="9472" width="9.109375" style="10"/>
    <col min="9473" max="9473" width="18.44140625" style="10" customWidth="1"/>
    <col min="9474" max="9474" width="15" style="10" customWidth="1"/>
    <col min="9475" max="9475" width="14.44140625" style="10" customWidth="1"/>
    <col min="9476" max="9476" width="14.33203125" style="10" customWidth="1"/>
    <col min="9477" max="9477" width="15.33203125" style="10" customWidth="1"/>
    <col min="9478" max="9478" width="15.44140625" style="10" customWidth="1"/>
    <col min="9479" max="9479" width="15" style="10" customWidth="1"/>
    <col min="9480" max="9480" width="15.33203125" style="10" customWidth="1"/>
    <col min="9481" max="9481" width="15" style="10" customWidth="1"/>
    <col min="9482" max="9482" width="15.5546875" style="10" customWidth="1"/>
    <col min="9483" max="9728" width="9.109375" style="10"/>
    <col min="9729" max="9729" width="18.44140625" style="10" customWidth="1"/>
    <col min="9730" max="9730" width="15" style="10" customWidth="1"/>
    <col min="9731" max="9731" width="14.44140625" style="10" customWidth="1"/>
    <col min="9732" max="9732" width="14.33203125" style="10" customWidth="1"/>
    <col min="9733" max="9733" width="15.33203125" style="10" customWidth="1"/>
    <col min="9734" max="9734" width="15.44140625" style="10" customWidth="1"/>
    <col min="9735" max="9735" width="15" style="10" customWidth="1"/>
    <col min="9736" max="9736" width="15.33203125" style="10" customWidth="1"/>
    <col min="9737" max="9737" width="15" style="10" customWidth="1"/>
    <col min="9738" max="9738" width="15.5546875" style="10" customWidth="1"/>
    <col min="9739" max="9984" width="9.109375" style="10"/>
    <col min="9985" max="9985" width="18.44140625" style="10" customWidth="1"/>
    <col min="9986" max="9986" width="15" style="10" customWidth="1"/>
    <col min="9987" max="9987" width="14.44140625" style="10" customWidth="1"/>
    <col min="9988" max="9988" width="14.33203125" style="10" customWidth="1"/>
    <col min="9989" max="9989" width="15.33203125" style="10" customWidth="1"/>
    <col min="9990" max="9990" width="15.44140625" style="10" customWidth="1"/>
    <col min="9991" max="9991" width="15" style="10" customWidth="1"/>
    <col min="9992" max="9992" width="15.33203125" style="10" customWidth="1"/>
    <col min="9993" max="9993" width="15" style="10" customWidth="1"/>
    <col min="9994" max="9994" width="15.5546875" style="10" customWidth="1"/>
    <col min="9995" max="10240" width="9.109375" style="10"/>
    <col min="10241" max="10241" width="18.44140625" style="10" customWidth="1"/>
    <col min="10242" max="10242" width="15" style="10" customWidth="1"/>
    <col min="10243" max="10243" width="14.44140625" style="10" customWidth="1"/>
    <col min="10244" max="10244" width="14.33203125" style="10" customWidth="1"/>
    <col min="10245" max="10245" width="15.33203125" style="10" customWidth="1"/>
    <col min="10246" max="10246" width="15.44140625" style="10" customWidth="1"/>
    <col min="10247" max="10247" width="15" style="10" customWidth="1"/>
    <col min="10248" max="10248" width="15.33203125" style="10" customWidth="1"/>
    <col min="10249" max="10249" width="15" style="10" customWidth="1"/>
    <col min="10250" max="10250" width="15.5546875" style="10" customWidth="1"/>
    <col min="10251" max="10496" width="9.109375" style="10"/>
    <col min="10497" max="10497" width="18.44140625" style="10" customWidth="1"/>
    <col min="10498" max="10498" width="15" style="10" customWidth="1"/>
    <col min="10499" max="10499" width="14.44140625" style="10" customWidth="1"/>
    <col min="10500" max="10500" width="14.33203125" style="10" customWidth="1"/>
    <col min="10501" max="10501" width="15.33203125" style="10" customWidth="1"/>
    <col min="10502" max="10502" width="15.44140625" style="10" customWidth="1"/>
    <col min="10503" max="10503" width="15" style="10" customWidth="1"/>
    <col min="10504" max="10504" width="15.33203125" style="10" customWidth="1"/>
    <col min="10505" max="10505" width="15" style="10" customWidth="1"/>
    <col min="10506" max="10506" width="15.5546875" style="10" customWidth="1"/>
    <col min="10507" max="10752" width="9.109375" style="10"/>
    <col min="10753" max="10753" width="18.44140625" style="10" customWidth="1"/>
    <col min="10754" max="10754" width="15" style="10" customWidth="1"/>
    <col min="10755" max="10755" width="14.44140625" style="10" customWidth="1"/>
    <col min="10756" max="10756" width="14.33203125" style="10" customWidth="1"/>
    <col min="10757" max="10757" width="15.33203125" style="10" customWidth="1"/>
    <col min="10758" max="10758" width="15.44140625" style="10" customWidth="1"/>
    <col min="10759" max="10759" width="15" style="10" customWidth="1"/>
    <col min="10760" max="10760" width="15.33203125" style="10" customWidth="1"/>
    <col min="10761" max="10761" width="15" style="10" customWidth="1"/>
    <col min="10762" max="10762" width="15.5546875" style="10" customWidth="1"/>
    <col min="10763" max="11008" width="9.109375" style="10"/>
    <col min="11009" max="11009" width="18.44140625" style="10" customWidth="1"/>
    <col min="11010" max="11010" width="15" style="10" customWidth="1"/>
    <col min="11011" max="11011" width="14.44140625" style="10" customWidth="1"/>
    <col min="11012" max="11012" width="14.33203125" style="10" customWidth="1"/>
    <col min="11013" max="11013" width="15.33203125" style="10" customWidth="1"/>
    <col min="11014" max="11014" width="15.44140625" style="10" customWidth="1"/>
    <col min="11015" max="11015" width="15" style="10" customWidth="1"/>
    <col min="11016" max="11016" width="15.33203125" style="10" customWidth="1"/>
    <col min="11017" max="11017" width="15" style="10" customWidth="1"/>
    <col min="11018" max="11018" width="15.5546875" style="10" customWidth="1"/>
    <col min="11019" max="11264" width="9.109375" style="10"/>
    <col min="11265" max="11265" width="18.44140625" style="10" customWidth="1"/>
    <col min="11266" max="11266" width="15" style="10" customWidth="1"/>
    <col min="11267" max="11267" width="14.44140625" style="10" customWidth="1"/>
    <col min="11268" max="11268" width="14.33203125" style="10" customWidth="1"/>
    <col min="11269" max="11269" width="15.33203125" style="10" customWidth="1"/>
    <col min="11270" max="11270" width="15.44140625" style="10" customWidth="1"/>
    <col min="11271" max="11271" width="15" style="10" customWidth="1"/>
    <col min="11272" max="11272" width="15.33203125" style="10" customWidth="1"/>
    <col min="11273" max="11273" width="15" style="10" customWidth="1"/>
    <col min="11274" max="11274" width="15.5546875" style="10" customWidth="1"/>
    <col min="11275" max="11520" width="9.109375" style="10"/>
    <col min="11521" max="11521" width="18.44140625" style="10" customWidth="1"/>
    <col min="11522" max="11522" width="15" style="10" customWidth="1"/>
    <col min="11523" max="11523" width="14.44140625" style="10" customWidth="1"/>
    <col min="11524" max="11524" width="14.33203125" style="10" customWidth="1"/>
    <col min="11525" max="11525" width="15.33203125" style="10" customWidth="1"/>
    <col min="11526" max="11526" width="15.44140625" style="10" customWidth="1"/>
    <col min="11527" max="11527" width="15" style="10" customWidth="1"/>
    <col min="11528" max="11528" width="15.33203125" style="10" customWidth="1"/>
    <col min="11529" max="11529" width="15" style="10" customWidth="1"/>
    <col min="11530" max="11530" width="15.5546875" style="10" customWidth="1"/>
    <col min="11531" max="11776" width="9.109375" style="10"/>
    <col min="11777" max="11777" width="18.44140625" style="10" customWidth="1"/>
    <col min="11778" max="11778" width="15" style="10" customWidth="1"/>
    <col min="11779" max="11779" width="14.44140625" style="10" customWidth="1"/>
    <col min="11780" max="11780" width="14.33203125" style="10" customWidth="1"/>
    <col min="11781" max="11781" width="15.33203125" style="10" customWidth="1"/>
    <col min="11782" max="11782" width="15.44140625" style="10" customWidth="1"/>
    <col min="11783" max="11783" width="15" style="10" customWidth="1"/>
    <col min="11784" max="11784" width="15.33203125" style="10" customWidth="1"/>
    <col min="11785" max="11785" width="15" style="10" customWidth="1"/>
    <col min="11786" max="11786" width="15.5546875" style="10" customWidth="1"/>
    <col min="11787" max="12032" width="9.109375" style="10"/>
    <col min="12033" max="12033" width="18.44140625" style="10" customWidth="1"/>
    <col min="12034" max="12034" width="15" style="10" customWidth="1"/>
    <col min="12035" max="12035" width="14.44140625" style="10" customWidth="1"/>
    <col min="12036" max="12036" width="14.33203125" style="10" customWidth="1"/>
    <col min="12037" max="12037" width="15.33203125" style="10" customWidth="1"/>
    <col min="12038" max="12038" width="15.44140625" style="10" customWidth="1"/>
    <col min="12039" max="12039" width="15" style="10" customWidth="1"/>
    <col min="12040" max="12040" width="15.33203125" style="10" customWidth="1"/>
    <col min="12041" max="12041" width="15" style="10" customWidth="1"/>
    <col min="12042" max="12042" width="15.5546875" style="10" customWidth="1"/>
    <col min="12043" max="12288" width="9.109375" style="10"/>
    <col min="12289" max="12289" width="18.44140625" style="10" customWidth="1"/>
    <col min="12290" max="12290" width="15" style="10" customWidth="1"/>
    <col min="12291" max="12291" width="14.44140625" style="10" customWidth="1"/>
    <col min="12292" max="12292" width="14.33203125" style="10" customWidth="1"/>
    <col min="12293" max="12293" width="15.33203125" style="10" customWidth="1"/>
    <col min="12294" max="12294" width="15.44140625" style="10" customWidth="1"/>
    <col min="12295" max="12295" width="15" style="10" customWidth="1"/>
    <col min="12296" max="12296" width="15.33203125" style="10" customWidth="1"/>
    <col min="12297" max="12297" width="15" style="10" customWidth="1"/>
    <col min="12298" max="12298" width="15.5546875" style="10" customWidth="1"/>
    <col min="12299" max="12544" width="9.109375" style="10"/>
    <col min="12545" max="12545" width="18.44140625" style="10" customWidth="1"/>
    <col min="12546" max="12546" width="15" style="10" customWidth="1"/>
    <col min="12547" max="12547" width="14.44140625" style="10" customWidth="1"/>
    <col min="12548" max="12548" width="14.33203125" style="10" customWidth="1"/>
    <col min="12549" max="12549" width="15.33203125" style="10" customWidth="1"/>
    <col min="12550" max="12550" width="15.44140625" style="10" customWidth="1"/>
    <col min="12551" max="12551" width="15" style="10" customWidth="1"/>
    <col min="12552" max="12552" width="15.33203125" style="10" customWidth="1"/>
    <col min="12553" max="12553" width="15" style="10" customWidth="1"/>
    <col min="12554" max="12554" width="15.5546875" style="10" customWidth="1"/>
    <col min="12555" max="12800" width="9.109375" style="10"/>
    <col min="12801" max="12801" width="18.44140625" style="10" customWidth="1"/>
    <col min="12802" max="12802" width="15" style="10" customWidth="1"/>
    <col min="12803" max="12803" width="14.44140625" style="10" customWidth="1"/>
    <col min="12804" max="12804" width="14.33203125" style="10" customWidth="1"/>
    <col min="12805" max="12805" width="15.33203125" style="10" customWidth="1"/>
    <col min="12806" max="12806" width="15.44140625" style="10" customWidth="1"/>
    <col min="12807" max="12807" width="15" style="10" customWidth="1"/>
    <col min="12808" max="12808" width="15.33203125" style="10" customWidth="1"/>
    <col min="12809" max="12809" width="15" style="10" customWidth="1"/>
    <col min="12810" max="12810" width="15.5546875" style="10" customWidth="1"/>
    <col min="12811" max="13056" width="9.109375" style="10"/>
    <col min="13057" max="13057" width="18.44140625" style="10" customWidth="1"/>
    <col min="13058" max="13058" width="15" style="10" customWidth="1"/>
    <col min="13059" max="13059" width="14.44140625" style="10" customWidth="1"/>
    <col min="13060" max="13060" width="14.33203125" style="10" customWidth="1"/>
    <col min="13061" max="13061" width="15.33203125" style="10" customWidth="1"/>
    <col min="13062" max="13062" width="15.44140625" style="10" customWidth="1"/>
    <col min="13063" max="13063" width="15" style="10" customWidth="1"/>
    <col min="13064" max="13064" width="15.33203125" style="10" customWidth="1"/>
    <col min="13065" max="13065" width="15" style="10" customWidth="1"/>
    <col min="13066" max="13066" width="15.5546875" style="10" customWidth="1"/>
    <col min="13067" max="13312" width="9.109375" style="10"/>
    <col min="13313" max="13313" width="18.44140625" style="10" customWidth="1"/>
    <col min="13314" max="13314" width="15" style="10" customWidth="1"/>
    <col min="13315" max="13315" width="14.44140625" style="10" customWidth="1"/>
    <col min="13316" max="13316" width="14.33203125" style="10" customWidth="1"/>
    <col min="13317" max="13317" width="15.33203125" style="10" customWidth="1"/>
    <col min="13318" max="13318" width="15.44140625" style="10" customWidth="1"/>
    <col min="13319" max="13319" width="15" style="10" customWidth="1"/>
    <col min="13320" max="13320" width="15.33203125" style="10" customWidth="1"/>
    <col min="13321" max="13321" width="15" style="10" customWidth="1"/>
    <col min="13322" max="13322" width="15.5546875" style="10" customWidth="1"/>
    <col min="13323" max="13568" width="9.109375" style="10"/>
    <col min="13569" max="13569" width="18.44140625" style="10" customWidth="1"/>
    <col min="13570" max="13570" width="15" style="10" customWidth="1"/>
    <col min="13571" max="13571" width="14.44140625" style="10" customWidth="1"/>
    <col min="13572" max="13572" width="14.33203125" style="10" customWidth="1"/>
    <col min="13573" max="13573" width="15.33203125" style="10" customWidth="1"/>
    <col min="13574" max="13574" width="15.44140625" style="10" customWidth="1"/>
    <col min="13575" max="13575" width="15" style="10" customWidth="1"/>
    <col min="13576" max="13576" width="15.33203125" style="10" customWidth="1"/>
    <col min="13577" max="13577" width="15" style="10" customWidth="1"/>
    <col min="13578" max="13578" width="15.5546875" style="10" customWidth="1"/>
    <col min="13579" max="13824" width="9.109375" style="10"/>
    <col min="13825" max="13825" width="18.44140625" style="10" customWidth="1"/>
    <col min="13826" max="13826" width="15" style="10" customWidth="1"/>
    <col min="13827" max="13827" width="14.44140625" style="10" customWidth="1"/>
    <col min="13828" max="13828" width="14.33203125" style="10" customWidth="1"/>
    <col min="13829" max="13829" width="15.33203125" style="10" customWidth="1"/>
    <col min="13830" max="13830" width="15.44140625" style="10" customWidth="1"/>
    <col min="13831" max="13831" width="15" style="10" customWidth="1"/>
    <col min="13832" max="13832" width="15.33203125" style="10" customWidth="1"/>
    <col min="13833" max="13833" width="15" style="10" customWidth="1"/>
    <col min="13834" max="13834" width="15.5546875" style="10" customWidth="1"/>
    <col min="13835" max="14080" width="9.109375" style="10"/>
    <col min="14081" max="14081" width="18.44140625" style="10" customWidth="1"/>
    <col min="14082" max="14082" width="15" style="10" customWidth="1"/>
    <col min="14083" max="14083" width="14.44140625" style="10" customWidth="1"/>
    <col min="14084" max="14084" width="14.33203125" style="10" customWidth="1"/>
    <col min="14085" max="14085" width="15.33203125" style="10" customWidth="1"/>
    <col min="14086" max="14086" width="15.44140625" style="10" customWidth="1"/>
    <col min="14087" max="14087" width="15" style="10" customWidth="1"/>
    <col min="14088" max="14088" width="15.33203125" style="10" customWidth="1"/>
    <col min="14089" max="14089" width="15" style="10" customWidth="1"/>
    <col min="14090" max="14090" width="15.5546875" style="10" customWidth="1"/>
    <col min="14091" max="14336" width="9.109375" style="10"/>
    <col min="14337" max="14337" width="18.44140625" style="10" customWidth="1"/>
    <col min="14338" max="14338" width="15" style="10" customWidth="1"/>
    <col min="14339" max="14339" width="14.44140625" style="10" customWidth="1"/>
    <col min="14340" max="14340" width="14.33203125" style="10" customWidth="1"/>
    <col min="14341" max="14341" width="15.33203125" style="10" customWidth="1"/>
    <col min="14342" max="14342" width="15.44140625" style="10" customWidth="1"/>
    <col min="14343" max="14343" width="15" style="10" customWidth="1"/>
    <col min="14344" max="14344" width="15.33203125" style="10" customWidth="1"/>
    <col min="14345" max="14345" width="15" style="10" customWidth="1"/>
    <col min="14346" max="14346" width="15.5546875" style="10" customWidth="1"/>
    <col min="14347" max="14592" width="9.109375" style="10"/>
    <col min="14593" max="14593" width="18.44140625" style="10" customWidth="1"/>
    <col min="14594" max="14594" width="15" style="10" customWidth="1"/>
    <col min="14595" max="14595" width="14.44140625" style="10" customWidth="1"/>
    <col min="14596" max="14596" width="14.33203125" style="10" customWidth="1"/>
    <col min="14597" max="14597" width="15.33203125" style="10" customWidth="1"/>
    <col min="14598" max="14598" width="15.44140625" style="10" customWidth="1"/>
    <col min="14599" max="14599" width="15" style="10" customWidth="1"/>
    <col min="14600" max="14600" width="15.33203125" style="10" customWidth="1"/>
    <col min="14601" max="14601" width="15" style="10" customWidth="1"/>
    <col min="14602" max="14602" width="15.5546875" style="10" customWidth="1"/>
    <col min="14603" max="14848" width="9.109375" style="10"/>
    <col min="14849" max="14849" width="18.44140625" style="10" customWidth="1"/>
    <col min="14850" max="14850" width="15" style="10" customWidth="1"/>
    <col min="14851" max="14851" width="14.44140625" style="10" customWidth="1"/>
    <col min="14852" max="14852" width="14.33203125" style="10" customWidth="1"/>
    <col min="14853" max="14853" width="15.33203125" style="10" customWidth="1"/>
    <col min="14854" max="14854" width="15.44140625" style="10" customWidth="1"/>
    <col min="14855" max="14855" width="15" style="10" customWidth="1"/>
    <col min="14856" max="14856" width="15.33203125" style="10" customWidth="1"/>
    <col min="14857" max="14857" width="15" style="10" customWidth="1"/>
    <col min="14858" max="14858" width="15.5546875" style="10" customWidth="1"/>
    <col min="14859" max="15104" width="9.109375" style="10"/>
    <col min="15105" max="15105" width="18.44140625" style="10" customWidth="1"/>
    <col min="15106" max="15106" width="15" style="10" customWidth="1"/>
    <col min="15107" max="15107" width="14.44140625" style="10" customWidth="1"/>
    <col min="15108" max="15108" width="14.33203125" style="10" customWidth="1"/>
    <col min="15109" max="15109" width="15.33203125" style="10" customWidth="1"/>
    <col min="15110" max="15110" width="15.44140625" style="10" customWidth="1"/>
    <col min="15111" max="15111" width="15" style="10" customWidth="1"/>
    <col min="15112" max="15112" width="15.33203125" style="10" customWidth="1"/>
    <col min="15113" max="15113" width="15" style="10" customWidth="1"/>
    <col min="15114" max="15114" width="15.5546875" style="10" customWidth="1"/>
    <col min="15115" max="15360" width="9.109375" style="10"/>
    <col min="15361" max="15361" width="18.44140625" style="10" customWidth="1"/>
    <col min="15362" max="15362" width="15" style="10" customWidth="1"/>
    <col min="15363" max="15363" width="14.44140625" style="10" customWidth="1"/>
    <col min="15364" max="15364" width="14.33203125" style="10" customWidth="1"/>
    <col min="15365" max="15365" width="15.33203125" style="10" customWidth="1"/>
    <col min="15366" max="15366" width="15.44140625" style="10" customWidth="1"/>
    <col min="15367" max="15367" width="15" style="10" customWidth="1"/>
    <col min="15368" max="15368" width="15.33203125" style="10" customWidth="1"/>
    <col min="15369" max="15369" width="15" style="10" customWidth="1"/>
    <col min="15370" max="15370" width="15.5546875" style="10" customWidth="1"/>
    <col min="15371" max="15616" width="9.109375" style="10"/>
    <col min="15617" max="15617" width="18.44140625" style="10" customWidth="1"/>
    <col min="15618" max="15618" width="15" style="10" customWidth="1"/>
    <col min="15619" max="15619" width="14.44140625" style="10" customWidth="1"/>
    <col min="15620" max="15620" width="14.33203125" style="10" customWidth="1"/>
    <col min="15621" max="15621" width="15.33203125" style="10" customWidth="1"/>
    <col min="15622" max="15622" width="15.44140625" style="10" customWidth="1"/>
    <col min="15623" max="15623" width="15" style="10" customWidth="1"/>
    <col min="15624" max="15624" width="15.33203125" style="10" customWidth="1"/>
    <col min="15625" max="15625" width="15" style="10" customWidth="1"/>
    <col min="15626" max="15626" width="15.5546875" style="10" customWidth="1"/>
    <col min="15627" max="15872" width="9.109375" style="10"/>
    <col min="15873" max="15873" width="18.44140625" style="10" customWidth="1"/>
    <col min="15874" max="15874" width="15" style="10" customWidth="1"/>
    <col min="15875" max="15875" width="14.44140625" style="10" customWidth="1"/>
    <col min="15876" max="15876" width="14.33203125" style="10" customWidth="1"/>
    <col min="15877" max="15877" width="15.33203125" style="10" customWidth="1"/>
    <col min="15878" max="15878" width="15.44140625" style="10" customWidth="1"/>
    <col min="15879" max="15879" width="15" style="10" customWidth="1"/>
    <col min="15880" max="15880" width="15.33203125" style="10" customWidth="1"/>
    <col min="15881" max="15881" width="15" style="10" customWidth="1"/>
    <col min="15882" max="15882" width="15.5546875" style="10" customWidth="1"/>
    <col min="15883" max="16128" width="9.109375" style="10"/>
    <col min="16129" max="16129" width="18.44140625" style="10" customWidth="1"/>
    <col min="16130" max="16130" width="15" style="10" customWidth="1"/>
    <col min="16131" max="16131" width="14.44140625" style="10" customWidth="1"/>
    <col min="16132" max="16132" width="14.33203125" style="10" customWidth="1"/>
    <col min="16133" max="16133" width="15.33203125" style="10" customWidth="1"/>
    <col min="16134" max="16134" width="15.44140625" style="10" customWidth="1"/>
    <col min="16135" max="16135" width="15" style="10" customWidth="1"/>
    <col min="16136" max="16136" width="15.33203125" style="10" customWidth="1"/>
    <col min="16137" max="16137" width="15" style="10" customWidth="1"/>
    <col min="16138" max="16138" width="15.5546875" style="10" customWidth="1"/>
    <col min="16139" max="16384" width="9.109375" style="10"/>
  </cols>
  <sheetData>
    <row r="1" spans="1:19" s="13" customFormat="1" ht="23.25" customHeight="1">
      <c r="A1" s="13" t="s">
        <v>233</v>
      </c>
    </row>
    <row r="2" spans="1:19" ht="21">
      <c r="A2" s="64"/>
      <c r="B2" s="296" t="s">
        <v>89</v>
      </c>
      <c r="C2" s="297"/>
      <c r="D2" s="298"/>
      <c r="E2" s="296" t="s">
        <v>197</v>
      </c>
      <c r="F2" s="297"/>
      <c r="G2" s="298"/>
      <c r="H2" s="296" t="s">
        <v>198</v>
      </c>
      <c r="I2" s="297"/>
      <c r="J2" s="298"/>
    </row>
    <row r="3" spans="1:19" ht="21">
      <c r="A3" s="65" t="s">
        <v>172</v>
      </c>
      <c r="B3" s="66" t="s">
        <v>74</v>
      </c>
      <c r="C3" s="66" t="s">
        <v>80</v>
      </c>
      <c r="D3" s="66" t="s">
        <v>78</v>
      </c>
      <c r="E3" s="66" t="s">
        <v>74</v>
      </c>
      <c r="F3" s="66" t="s">
        <v>80</v>
      </c>
      <c r="G3" s="66" t="s">
        <v>78</v>
      </c>
      <c r="H3" s="66" t="s">
        <v>74</v>
      </c>
      <c r="I3" s="66" t="s">
        <v>80</v>
      </c>
      <c r="J3" s="66" t="s">
        <v>78</v>
      </c>
    </row>
    <row r="4" spans="1:19" ht="21">
      <c r="A4" s="65">
        <v>0</v>
      </c>
      <c r="B4" s="67">
        <f>E4+H4+B32+E32+H32+B60+E60+H60+B88+E88+H88+B116+E116</f>
        <v>259748</v>
      </c>
      <c r="C4" s="67">
        <f t="shared" ref="C4:D19" si="0">F4+I4+C32+F32+I32+C60+F60+I60+C88+F88+I88+C116+F116</f>
        <v>243973</v>
      </c>
      <c r="D4" s="67">
        <f t="shared" si="0"/>
        <v>503721</v>
      </c>
      <c r="E4" s="68">
        <v>19783</v>
      </c>
      <c r="F4" s="68">
        <v>18657</v>
      </c>
      <c r="G4" s="68">
        <f>E4+F4</f>
        <v>38440</v>
      </c>
      <c r="H4" s="67">
        <v>13228</v>
      </c>
      <c r="I4" s="67">
        <v>12347</v>
      </c>
      <c r="J4" s="67">
        <f>H4+I4</f>
        <v>25575</v>
      </c>
      <c r="L4" s="69"/>
      <c r="M4" s="69"/>
      <c r="O4" s="69"/>
      <c r="P4" s="69"/>
      <c r="R4" s="69"/>
      <c r="S4" s="69"/>
    </row>
    <row r="5" spans="1:19" ht="21">
      <c r="A5" s="70" t="s">
        <v>173</v>
      </c>
      <c r="B5" s="67">
        <f t="shared" ref="B5:D20" si="1">E5+H5+B33+E33+H33+B61+E61+H61+B89+E89+H89+B117+E117</f>
        <v>1227842</v>
      </c>
      <c r="C5" s="67">
        <f t="shared" si="0"/>
        <v>1159064</v>
      </c>
      <c r="D5" s="67">
        <f t="shared" si="0"/>
        <v>2386906</v>
      </c>
      <c r="E5" s="68">
        <v>94188</v>
      </c>
      <c r="F5" s="68">
        <v>88916</v>
      </c>
      <c r="G5" s="68">
        <f t="shared" ref="G5:G25" si="2">E5+F5</f>
        <v>183104</v>
      </c>
      <c r="H5" s="67">
        <v>62080</v>
      </c>
      <c r="I5" s="67">
        <v>58414</v>
      </c>
      <c r="J5" s="67">
        <f t="shared" ref="J5:J25" si="3">H5+I5</f>
        <v>120494</v>
      </c>
      <c r="L5" s="69"/>
      <c r="M5" s="69"/>
      <c r="O5" s="69"/>
      <c r="P5" s="69"/>
      <c r="R5" s="69"/>
      <c r="S5" s="69"/>
    </row>
    <row r="6" spans="1:19" ht="21">
      <c r="A6" s="71" t="s">
        <v>174</v>
      </c>
      <c r="B6" s="67">
        <f t="shared" si="1"/>
        <v>1833550</v>
      </c>
      <c r="C6" s="67">
        <f t="shared" si="0"/>
        <v>1733846</v>
      </c>
      <c r="D6" s="67">
        <f t="shared" si="0"/>
        <v>3567396</v>
      </c>
      <c r="E6" s="68">
        <v>138895</v>
      </c>
      <c r="F6" s="68">
        <v>131930</v>
      </c>
      <c r="G6" s="68">
        <f t="shared" si="2"/>
        <v>270825</v>
      </c>
      <c r="H6" s="67">
        <v>93335</v>
      </c>
      <c r="I6" s="67">
        <v>88052</v>
      </c>
      <c r="J6" s="67">
        <f t="shared" si="3"/>
        <v>181387</v>
      </c>
      <c r="L6" s="69"/>
      <c r="M6" s="69"/>
      <c r="O6" s="69"/>
      <c r="P6" s="69"/>
      <c r="R6" s="69"/>
      <c r="S6" s="69"/>
    </row>
    <row r="7" spans="1:19" ht="21">
      <c r="A7" s="65" t="s">
        <v>175</v>
      </c>
      <c r="B7" s="67">
        <f t="shared" si="1"/>
        <v>2005341</v>
      </c>
      <c r="C7" s="67">
        <f t="shared" si="0"/>
        <v>1895749</v>
      </c>
      <c r="D7" s="67">
        <f t="shared" si="0"/>
        <v>3901090</v>
      </c>
      <c r="E7" s="68">
        <v>147337</v>
      </c>
      <c r="F7" s="68">
        <v>138732</v>
      </c>
      <c r="G7" s="68">
        <f t="shared" si="2"/>
        <v>286069</v>
      </c>
      <c r="H7" s="67">
        <v>103405</v>
      </c>
      <c r="I7" s="67">
        <v>97522</v>
      </c>
      <c r="J7" s="67">
        <f t="shared" si="3"/>
        <v>200927</v>
      </c>
      <c r="L7" s="69"/>
      <c r="M7" s="69"/>
      <c r="O7" s="69"/>
      <c r="P7" s="69"/>
      <c r="R7" s="69"/>
      <c r="S7" s="69"/>
    </row>
    <row r="8" spans="1:19" ht="21">
      <c r="A8" s="65" t="s">
        <v>176</v>
      </c>
      <c r="B8" s="67">
        <f t="shared" si="1"/>
        <v>2047382</v>
      </c>
      <c r="C8" s="67">
        <f t="shared" si="0"/>
        <v>1943640</v>
      </c>
      <c r="D8" s="67">
        <f t="shared" si="0"/>
        <v>3991022</v>
      </c>
      <c r="E8" s="68">
        <v>153922</v>
      </c>
      <c r="F8" s="68">
        <v>146570</v>
      </c>
      <c r="G8" s="68">
        <f t="shared" si="2"/>
        <v>300492</v>
      </c>
      <c r="H8" s="67">
        <v>107784</v>
      </c>
      <c r="I8" s="67">
        <v>101514</v>
      </c>
      <c r="J8" s="67">
        <f t="shared" si="3"/>
        <v>209298</v>
      </c>
      <c r="L8" s="69"/>
      <c r="M8" s="69"/>
      <c r="O8" s="69"/>
      <c r="P8" s="69"/>
      <c r="R8" s="69"/>
      <c r="S8" s="69"/>
    </row>
    <row r="9" spans="1:19" ht="21">
      <c r="A9" s="65" t="s">
        <v>177</v>
      </c>
      <c r="B9" s="67">
        <f t="shared" si="1"/>
        <v>2164816</v>
      </c>
      <c r="C9" s="67">
        <f t="shared" si="0"/>
        <v>2072236</v>
      </c>
      <c r="D9" s="67">
        <f t="shared" si="0"/>
        <v>4237052</v>
      </c>
      <c r="E9" s="68">
        <v>161747</v>
      </c>
      <c r="F9" s="68">
        <v>162586</v>
      </c>
      <c r="G9" s="68">
        <f t="shared" si="2"/>
        <v>324333</v>
      </c>
      <c r="H9" s="67">
        <v>113923</v>
      </c>
      <c r="I9" s="67">
        <v>106676</v>
      </c>
      <c r="J9" s="67">
        <f t="shared" si="3"/>
        <v>220599</v>
      </c>
      <c r="L9" s="69"/>
      <c r="M9" s="69"/>
      <c r="O9" s="69"/>
      <c r="P9" s="69"/>
      <c r="R9" s="69"/>
      <c r="S9" s="69"/>
    </row>
    <row r="10" spans="1:19" ht="21">
      <c r="A10" s="65" t="s">
        <v>178</v>
      </c>
      <c r="B10" s="67">
        <f t="shared" si="1"/>
        <v>2449540</v>
      </c>
      <c r="C10" s="67">
        <f t="shared" si="0"/>
        <v>2364255</v>
      </c>
      <c r="D10" s="67">
        <f t="shared" si="0"/>
        <v>4813795</v>
      </c>
      <c r="E10" s="68">
        <v>201102</v>
      </c>
      <c r="F10" s="68">
        <v>196324</v>
      </c>
      <c r="G10" s="68">
        <f t="shared" si="2"/>
        <v>397426</v>
      </c>
      <c r="H10" s="67">
        <v>123983</v>
      </c>
      <c r="I10" s="67">
        <v>116773</v>
      </c>
      <c r="J10" s="67">
        <f t="shared" si="3"/>
        <v>240756</v>
      </c>
      <c r="L10" s="69"/>
      <c r="M10" s="69"/>
      <c r="O10" s="69"/>
      <c r="P10" s="69"/>
      <c r="R10" s="69"/>
      <c r="S10" s="69"/>
    </row>
    <row r="11" spans="1:19" ht="21">
      <c r="A11" s="65" t="s">
        <v>179</v>
      </c>
      <c r="B11" s="67">
        <f t="shared" si="1"/>
        <v>2330969</v>
      </c>
      <c r="C11" s="67">
        <f t="shared" si="0"/>
        <v>2278152</v>
      </c>
      <c r="D11" s="67">
        <f t="shared" si="0"/>
        <v>4609121</v>
      </c>
      <c r="E11" s="68">
        <v>199299</v>
      </c>
      <c r="F11" s="68">
        <v>193357</v>
      </c>
      <c r="G11" s="68">
        <f t="shared" si="2"/>
        <v>392656</v>
      </c>
      <c r="H11" s="67">
        <v>115773</v>
      </c>
      <c r="I11" s="67">
        <v>109835</v>
      </c>
      <c r="J11" s="67">
        <f t="shared" si="3"/>
        <v>225608</v>
      </c>
      <c r="L11" s="69"/>
      <c r="M11" s="69"/>
      <c r="O11" s="69"/>
      <c r="P11" s="69"/>
      <c r="R11" s="69"/>
      <c r="S11" s="69"/>
    </row>
    <row r="12" spans="1:19" ht="21">
      <c r="A12" s="65" t="s">
        <v>180</v>
      </c>
      <c r="B12" s="67">
        <f t="shared" si="1"/>
        <v>2361322</v>
      </c>
      <c r="C12" s="67">
        <f t="shared" si="0"/>
        <v>2359452</v>
      </c>
      <c r="D12" s="67">
        <f t="shared" si="0"/>
        <v>4720774</v>
      </c>
      <c r="E12" s="68">
        <v>199325</v>
      </c>
      <c r="F12" s="68">
        <v>194465</v>
      </c>
      <c r="G12" s="68">
        <f t="shared" si="2"/>
        <v>393790</v>
      </c>
      <c r="H12" s="67">
        <v>116873</v>
      </c>
      <c r="I12" s="67">
        <v>113743</v>
      </c>
      <c r="J12" s="67">
        <f t="shared" si="3"/>
        <v>230616</v>
      </c>
      <c r="L12" s="69"/>
      <c r="M12" s="69"/>
      <c r="O12" s="69"/>
      <c r="P12" s="69"/>
      <c r="R12" s="69"/>
      <c r="S12" s="69"/>
    </row>
    <row r="13" spans="1:19" ht="21">
      <c r="A13" s="65" t="s">
        <v>181</v>
      </c>
      <c r="B13" s="67">
        <f t="shared" si="1"/>
        <v>2513668</v>
      </c>
      <c r="C13" s="67">
        <f t="shared" si="0"/>
        <v>2565299</v>
      </c>
      <c r="D13" s="67">
        <f t="shared" si="0"/>
        <v>5078967</v>
      </c>
      <c r="E13" s="68">
        <v>198276</v>
      </c>
      <c r="F13" s="68">
        <v>199432</v>
      </c>
      <c r="G13" s="68">
        <f t="shared" si="2"/>
        <v>397708</v>
      </c>
      <c r="H13" s="67">
        <v>125862</v>
      </c>
      <c r="I13" s="67">
        <v>125042</v>
      </c>
      <c r="J13" s="67">
        <f t="shared" si="3"/>
        <v>250904</v>
      </c>
      <c r="L13" s="69"/>
      <c r="M13" s="69"/>
      <c r="O13" s="69"/>
      <c r="P13" s="69"/>
      <c r="R13" s="69"/>
      <c r="S13" s="69"/>
    </row>
    <row r="14" spans="1:19" ht="21">
      <c r="A14" s="65" t="s">
        <v>182</v>
      </c>
      <c r="B14" s="67">
        <f t="shared" si="1"/>
        <v>2481909</v>
      </c>
      <c r="C14" s="67">
        <f t="shared" si="0"/>
        <v>2626114</v>
      </c>
      <c r="D14" s="67">
        <f t="shared" si="0"/>
        <v>5108023</v>
      </c>
      <c r="E14" s="68">
        <v>184789</v>
      </c>
      <c r="F14" s="68">
        <v>196531</v>
      </c>
      <c r="G14" s="68">
        <f t="shared" si="2"/>
        <v>381320</v>
      </c>
      <c r="H14" s="67">
        <v>128937</v>
      </c>
      <c r="I14" s="67">
        <v>134341</v>
      </c>
      <c r="J14" s="67">
        <f t="shared" si="3"/>
        <v>263278</v>
      </c>
      <c r="L14" s="69"/>
      <c r="M14" s="69"/>
      <c r="O14" s="69"/>
      <c r="P14" s="69"/>
      <c r="R14" s="69"/>
      <c r="S14" s="69"/>
    </row>
    <row r="15" spans="1:19" ht="21">
      <c r="A15" s="65" t="s">
        <v>183</v>
      </c>
      <c r="B15" s="67">
        <f t="shared" si="1"/>
        <v>2442529</v>
      </c>
      <c r="C15" s="67">
        <f t="shared" si="0"/>
        <v>2690147</v>
      </c>
      <c r="D15" s="67">
        <f t="shared" si="0"/>
        <v>5132676</v>
      </c>
      <c r="E15" s="68">
        <v>190333</v>
      </c>
      <c r="F15" s="68">
        <v>220482</v>
      </c>
      <c r="G15" s="68">
        <f t="shared" si="2"/>
        <v>410815</v>
      </c>
      <c r="H15" s="67">
        <v>126928</v>
      </c>
      <c r="I15" s="67">
        <v>138719</v>
      </c>
      <c r="J15" s="67">
        <f t="shared" si="3"/>
        <v>265647</v>
      </c>
      <c r="L15" s="69"/>
      <c r="M15" s="69"/>
      <c r="O15" s="69"/>
      <c r="P15" s="69"/>
      <c r="R15" s="69"/>
      <c r="S15" s="69"/>
    </row>
    <row r="16" spans="1:19" ht="21">
      <c r="A16" s="65" t="s">
        <v>184</v>
      </c>
      <c r="B16" s="67">
        <f t="shared" si="1"/>
        <v>2223970</v>
      </c>
      <c r="C16" s="67">
        <f t="shared" si="0"/>
        <v>2526094</v>
      </c>
      <c r="D16" s="67">
        <f t="shared" si="0"/>
        <v>4750064</v>
      </c>
      <c r="E16" s="68">
        <v>210925</v>
      </c>
      <c r="F16" s="68">
        <v>250112</v>
      </c>
      <c r="G16" s="68">
        <f t="shared" si="2"/>
        <v>461037</v>
      </c>
      <c r="H16" s="67">
        <v>122125</v>
      </c>
      <c r="I16" s="67">
        <v>139359</v>
      </c>
      <c r="J16" s="67">
        <f t="shared" si="3"/>
        <v>261484</v>
      </c>
      <c r="L16" s="69"/>
      <c r="M16" s="69"/>
      <c r="O16" s="69"/>
      <c r="P16" s="69"/>
      <c r="R16" s="69"/>
      <c r="S16" s="69"/>
    </row>
    <row r="17" spans="1:19" ht="21">
      <c r="A17" s="65" t="s">
        <v>185</v>
      </c>
      <c r="B17" s="67">
        <f t="shared" si="1"/>
        <v>1826294</v>
      </c>
      <c r="C17" s="67">
        <f t="shared" si="0"/>
        <v>2137082</v>
      </c>
      <c r="D17" s="67">
        <f t="shared" si="0"/>
        <v>3963376</v>
      </c>
      <c r="E17" s="68">
        <v>200827</v>
      </c>
      <c r="F17" s="68">
        <v>235166</v>
      </c>
      <c r="G17" s="68">
        <f t="shared" si="2"/>
        <v>435993</v>
      </c>
      <c r="H17" s="67">
        <v>104531</v>
      </c>
      <c r="I17" s="67">
        <v>120090</v>
      </c>
      <c r="J17" s="67">
        <f t="shared" si="3"/>
        <v>224621</v>
      </c>
      <c r="L17" s="69"/>
      <c r="M17" s="69"/>
      <c r="O17" s="69"/>
      <c r="P17" s="69"/>
      <c r="R17" s="69"/>
      <c r="S17" s="69"/>
    </row>
    <row r="18" spans="1:19" ht="21">
      <c r="A18" s="65" t="s">
        <v>186</v>
      </c>
      <c r="B18" s="67">
        <f t="shared" si="1"/>
        <v>1343684</v>
      </c>
      <c r="C18" s="67">
        <f t="shared" si="0"/>
        <v>1635866</v>
      </c>
      <c r="D18" s="67">
        <f t="shared" si="0"/>
        <v>2979550</v>
      </c>
      <c r="E18" s="68">
        <v>159703</v>
      </c>
      <c r="F18" s="68">
        <v>188415</v>
      </c>
      <c r="G18" s="68">
        <f t="shared" si="2"/>
        <v>348118</v>
      </c>
      <c r="H18" s="67">
        <v>76142</v>
      </c>
      <c r="I18" s="67">
        <v>90714</v>
      </c>
      <c r="J18" s="67">
        <f t="shared" si="3"/>
        <v>166856</v>
      </c>
      <c r="L18" s="69"/>
      <c r="M18" s="69"/>
      <c r="O18" s="69"/>
      <c r="P18" s="69"/>
      <c r="R18" s="69"/>
      <c r="S18" s="69"/>
    </row>
    <row r="19" spans="1:19" ht="21">
      <c r="A19" s="65" t="s">
        <v>187</v>
      </c>
      <c r="B19" s="67">
        <f t="shared" si="1"/>
        <v>987611</v>
      </c>
      <c r="C19" s="67">
        <f t="shared" si="0"/>
        <v>1256290</v>
      </c>
      <c r="D19" s="67">
        <f t="shared" si="0"/>
        <v>2243901</v>
      </c>
      <c r="E19" s="68">
        <v>101828</v>
      </c>
      <c r="F19" s="68">
        <v>120140</v>
      </c>
      <c r="G19" s="68">
        <f t="shared" si="2"/>
        <v>221968</v>
      </c>
      <c r="H19" s="67">
        <v>56991</v>
      </c>
      <c r="I19" s="67">
        <v>70735</v>
      </c>
      <c r="J19" s="67">
        <f t="shared" si="3"/>
        <v>127726</v>
      </c>
      <c r="L19" s="69"/>
      <c r="M19" s="69"/>
      <c r="O19" s="69"/>
      <c r="P19" s="69"/>
      <c r="R19" s="69"/>
      <c r="S19" s="69"/>
    </row>
    <row r="20" spans="1:19" ht="21">
      <c r="A20" s="65" t="s">
        <v>188</v>
      </c>
      <c r="B20" s="67">
        <f t="shared" si="1"/>
        <v>587499</v>
      </c>
      <c r="C20" s="67">
        <f t="shared" si="1"/>
        <v>787135</v>
      </c>
      <c r="D20" s="67">
        <f t="shared" si="1"/>
        <v>1374634</v>
      </c>
      <c r="E20" s="68">
        <v>54136</v>
      </c>
      <c r="F20" s="68">
        <v>64788</v>
      </c>
      <c r="G20" s="68">
        <f t="shared" si="2"/>
        <v>118924</v>
      </c>
      <c r="H20" s="67">
        <v>32492</v>
      </c>
      <c r="I20" s="67">
        <v>42699</v>
      </c>
      <c r="J20" s="67">
        <f t="shared" si="3"/>
        <v>75191</v>
      </c>
      <c r="L20" s="69"/>
      <c r="M20" s="69"/>
      <c r="O20" s="69"/>
      <c r="P20" s="69"/>
      <c r="R20" s="69"/>
      <c r="S20" s="69"/>
    </row>
    <row r="21" spans="1:19" ht="21">
      <c r="A21" s="65" t="s">
        <v>189</v>
      </c>
      <c r="B21" s="67">
        <f t="shared" ref="B21:D25" si="4">E21+H21+B49+E49+H49+B77+E77+H77+B105+E105+H105+B133+E133</f>
        <v>378758</v>
      </c>
      <c r="C21" s="67">
        <f t="shared" si="4"/>
        <v>556378</v>
      </c>
      <c r="D21" s="67">
        <f t="shared" si="4"/>
        <v>935136</v>
      </c>
      <c r="E21" s="68">
        <v>35360</v>
      </c>
      <c r="F21" s="68">
        <v>45957</v>
      </c>
      <c r="G21" s="68">
        <f t="shared" si="2"/>
        <v>81317</v>
      </c>
      <c r="H21" s="67">
        <v>21392</v>
      </c>
      <c r="I21" s="67">
        <v>31290</v>
      </c>
      <c r="J21" s="67">
        <f t="shared" si="3"/>
        <v>52682</v>
      </c>
      <c r="L21" s="69"/>
      <c r="M21" s="69"/>
      <c r="O21" s="69"/>
      <c r="P21" s="69"/>
      <c r="R21" s="69"/>
      <c r="S21" s="69"/>
    </row>
    <row r="22" spans="1:19" ht="21">
      <c r="A22" s="65" t="s">
        <v>190</v>
      </c>
      <c r="B22" s="67">
        <f t="shared" si="4"/>
        <v>203980</v>
      </c>
      <c r="C22" s="67">
        <f t="shared" si="4"/>
        <v>331192</v>
      </c>
      <c r="D22" s="67">
        <f t="shared" si="4"/>
        <v>535172</v>
      </c>
      <c r="E22" s="68">
        <v>19962</v>
      </c>
      <c r="F22" s="68">
        <v>29311</v>
      </c>
      <c r="G22" s="68">
        <f t="shared" si="2"/>
        <v>49273</v>
      </c>
      <c r="H22" s="67">
        <v>11333</v>
      </c>
      <c r="I22" s="67">
        <v>18686</v>
      </c>
      <c r="J22" s="67">
        <f t="shared" si="3"/>
        <v>30019</v>
      </c>
      <c r="L22" s="69"/>
      <c r="M22" s="69"/>
      <c r="O22" s="69"/>
      <c r="P22" s="69"/>
      <c r="R22" s="69"/>
      <c r="S22" s="69"/>
    </row>
    <row r="23" spans="1:19" ht="21">
      <c r="A23" s="65" t="s">
        <v>191</v>
      </c>
      <c r="B23" s="67">
        <f t="shared" si="4"/>
        <v>81467</v>
      </c>
      <c r="C23" s="67">
        <f t="shared" si="4"/>
        <v>141010</v>
      </c>
      <c r="D23" s="67">
        <f t="shared" si="4"/>
        <v>222477</v>
      </c>
      <c r="E23" s="68">
        <v>8106</v>
      </c>
      <c r="F23" s="68">
        <v>12624</v>
      </c>
      <c r="G23" s="68">
        <f t="shared" si="2"/>
        <v>20730</v>
      </c>
      <c r="H23" s="67">
        <v>4426</v>
      </c>
      <c r="I23" s="67">
        <v>7571</v>
      </c>
      <c r="J23" s="67">
        <f t="shared" si="3"/>
        <v>11997</v>
      </c>
      <c r="L23" s="69"/>
      <c r="M23" s="69"/>
      <c r="O23" s="69"/>
      <c r="P23" s="69"/>
      <c r="R23" s="69"/>
      <c r="S23" s="69"/>
    </row>
    <row r="24" spans="1:19" ht="21">
      <c r="A24" s="65" t="s">
        <v>192</v>
      </c>
      <c r="B24" s="67">
        <f t="shared" si="4"/>
        <v>26032</v>
      </c>
      <c r="C24" s="67">
        <f t="shared" si="4"/>
        <v>40495</v>
      </c>
      <c r="D24" s="67">
        <f t="shared" si="4"/>
        <v>66527</v>
      </c>
      <c r="E24" s="68">
        <v>2223</v>
      </c>
      <c r="F24" s="68">
        <v>3245</v>
      </c>
      <c r="G24" s="68">
        <f t="shared" si="2"/>
        <v>5468</v>
      </c>
      <c r="H24" s="67">
        <v>1304</v>
      </c>
      <c r="I24" s="67">
        <v>1991</v>
      </c>
      <c r="J24" s="67">
        <f t="shared" si="3"/>
        <v>3295</v>
      </c>
      <c r="L24" s="69"/>
      <c r="M24" s="69"/>
      <c r="O24" s="69"/>
      <c r="P24" s="69"/>
      <c r="R24" s="69"/>
      <c r="S24" s="69"/>
    </row>
    <row r="25" spans="1:19" ht="21">
      <c r="A25" s="65" t="s">
        <v>193</v>
      </c>
      <c r="B25" s="67">
        <f t="shared" si="4"/>
        <v>14339</v>
      </c>
      <c r="C25" s="67">
        <f t="shared" si="4"/>
        <v>16413</v>
      </c>
      <c r="D25" s="67">
        <f t="shared" si="4"/>
        <v>30752</v>
      </c>
      <c r="E25" s="68">
        <v>1090</v>
      </c>
      <c r="F25" s="68">
        <v>1208</v>
      </c>
      <c r="G25" s="68">
        <f t="shared" si="2"/>
        <v>2298</v>
      </c>
      <c r="H25" s="67">
        <v>707</v>
      </c>
      <c r="I25" s="67">
        <v>808</v>
      </c>
      <c r="J25" s="67">
        <f t="shared" si="3"/>
        <v>1515</v>
      </c>
      <c r="L25" s="69"/>
      <c r="M25" s="69"/>
      <c r="O25" s="69"/>
      <c r="P25" s="69"/>
      <c r="R25" s="69"/>
      <c r="S25" s="69"/>
    </row>
    <row r="26" spans="1:19" ht="21">
      <c r="A26" s="72" t="s">
        <v>194</v>
      </c>
      <c r="B26" s="67">
        <f>E26+H26+B54+E54+H54+B82+E82+H82+B110+E110+H110+B138+E138</f>
        <v>31792250</v>
      </c>
      <c r="C26" s="67">
        <f>F26+I26+C54+F54+I54+C82+F82+I82+C110+F110+I110+C138+F138</f>
        <v>33359882</v>
      </c>
      <c r="D26" s="67">
        <f>G26+J26+D54+G54+J54+D82+G82+J82+D110+G110+J110+D138+G138</f>
        <v>65152132</v>
      </c>
      <c r="E26" s="73">
        <f t="shared" ref="E26:J26" si="5">SUM(E4:E25)</f>
        <v>2683156</v>
      </c>
      <c r="F26" s="73">
        <f t="shared" si="5"/>
        <v>2838948</v>
      </c>
      <c r="G26" s="73">
        <f t="shared" si="5"/>
        <v>5522104</v>
      </c>
      <c r="H26" s="67">
        <f t="shared" si="5"/>
        <v>1663554</v>
      </c>
      <c r="I26" s="67">
        <f t="shared" si="5"/>
        <v>1726921</v>
      </c>
      <c r="J26" s="67">
        <f t="shared" si="5"/>
        <v>3390475</v>
      </c>
    </row>
    <row r="27" spans="1:19" s="74" customFormat="1" ht="21" customHeight="1">
      <c r="A27" s="38" t="s">
        <v>223</v>
      </c>
      <c r="C27" s="75"/>
      <c r="D27" s="75"/>
      <c r="E27" s="76"/>
      <c r="F27" s="76"/>
      <c r="G27" s="76"/>
      <c r="H27" s="75"/>
      <c r="I27" s="75"/>
      <c r="J27" s="75"/>
    </row>
    <row r="28" spans="1:19" s="74" customFormat="1" ht="21">
      <c r="A28" s="38" t="s">
        <v>85</v>
      </c>
      <c r="C28" s="77"/>
      <c r="D28" s="77"/>
      <c r="E28" s="78"/>
      <c r="F28" s="78"/>
      <c r="G28" s="78"/>
      <c r="H28" s="78"/>
      <c r="I28" s="78"/>
      <c r="J28" s="78"/>
    </row>
    <row r="29" spans="1:19" s="13" customFormat="1" ht="23.25" customHeight="1">
      <c r="A29" s="13" t="s">
        <v>234</v>
      </c>
    </row>
    <row r="30" spans="1:19" ht="21">
      <c r="A30" s="64"/>
      <c r="B30" s="296" t="s">
        <v>199</v>
      </c>
      <c r="C30" s="297"/>
      <c r="D30" s="298"/>
      <c r="E30" s="296" t="s">
        <v>200</v>
      </c>
      <c r="F30" s="297"/>
      <c r="G30" s="298"/>
      <c r="H30" s="296" t="s">
        <v>201</v>
      </c>
      <c r="I30" s="297"/>
      <c r="J30" s="298"/>
    </row>
    <row r="31" spans="1:19" ht="21">
      <c r="A31" s="65" t="s">
        <v>172</v>
      </c>
      <c r="B31" s="66" t="s">
        <v>74</v>
      </c>
      <c r="C31" s="66" t="s">
        <v>80</v>
      </c>
      <c r="D31" s="66" t="s">
        <v>78</v>
      </c>
      <c r="E31" s="66" t="s">
        <v>74</v>
      </c>
      <c r="F31" s="66" t="s">
        <v>80</v>
      </c>
      <c r="G31" s="66" t="s">
        <v>78</v>
      </c>
      <c r="H31" s="66" t="s">
        <v>74</v>
      </c>
      <c r="I31" s="66" t="s">
        <v>80</v>
      </c>
      <c r="J31" s="66" t="s">
        <v>78</v>
      </c>
    </row>
    <row r="32" spans="1:19" ht="21">
      <c r="A32" s="65">
        <v>0</v>
      </c>
      <c r="B32" s="68">
        <v>10040</v>
      </c>
      <c r="C32" s="68">
        <v>9327</v>
      </c>
      <c r="D32" s="68">
        <f>B32+C32</f>
        <v>19367</v>
      </c>
      <c r="E32" s="67">
        <v>20114</v>
      </c>
      <c r="F32" s="67">
        <v>18658</v>
      </c>
      <c r="G32" s="67">
        <f>E32+F32</f>
        <v>38772</v>
      </c>
      <c r="H32" s="79">
        <v>19587</v>
      </c>
      <c r="I32" s="79">
        <v>18719</v>
      </c>
      <c r="J32" s="67">
        <f>H32+I32</f>
        <v>38306</v>
      </c>
    </row>
    <row r="33" spans="1:12" ht="21">
      <c r="A33" s="70" t="s">
        <v>173</v>
      </c>
      <c r="B33" s="68">
        <v>48369</v>
      </c>
      <c r="C33" s="68">
        <v>45242</v>
      </c>
      <c r="D33" s="68">
        <f t="shared" ref="D33:D53" si="6">B33+C33</f>
        <v>93611</v>
      </c>
      <c r="E33" s="67">
        <v>94459</v>
      </c>
      <c r="F33" s="67">
        <v>89489</v>
      </c>
      <c r="G33" s="67">
        <f t="shared" ref="G33:G53" si="7">E33+F33</f>
        <v>183948</v>
      </c>
      <c r="H33" s="79">
        <v>93013</v>
      </c>
      <c r="I33" s="79">
        <v>87406</v>
      </c>
      <c r="J33" s="67">
        <f t="shared" ref="J33:J53" si="8">H33+I33</f>
        <v>180419</v>
      </c>
      <c r="L33" s="10" t="s">
        <v>153</v>
      </c>
    </row>
    <row r="34" spans="1:12" ht="21">
      <c r="A34" s="71" t="s">
        <v>174</v>
      </c>
      <c r="B34" s="68">
        <v>75767</v>
      </c>
      <c r="C34" s="68">
        <v>70911</v>
      </c>
      <c r="D34" s="68">
        <f t="shared" si="6"/>
        <v>146678</v>
      </c>
      <c r="E34" s="67">
        <v>140004</v>
      </c>
      <c r="F34" s="67">
        <v>131936</v>
      </c>
      <c r="G34" s="67">
        <f t="shared" si="7"/>
        <v>271940</v>
      </c>
      <c r="H34" s="79">
        <v>140214</v>
      </c>
      <c r="I34" s="79">
        <v>131770</v>
      </c>
      <c r="J34" s="67">
        <f t="shared" si="8"/>
        <v>271984</v>
      </c>
    </row>
    <row r="35" spans="1:12" ht="21">
      <c r="A35" s="65" t="s">
        <v>175</v>
      </c>
      <c r="B35" s="68">
        <v>86886</v>
      </c>
      <c r="C35" s="68">
        <v>80967</v>
      </c>
      <c r="D35" s="68">
        <f t="shared" si="6"/>
        <v>167853</v>
      </c>
      <c r="E35" s="67">
        <v>155177</v>
      </c>
      <c r="F35" s="67">
        <v>145845</v>
      </c>
      <c r="G35" s="67">
        <f t="shared" si="7"/>
        <v>301022</v>
      </c>
      <c r="H35" s="79">
        <v>155997</v>
      </c>
      <c r="I35" s="79">
        <v>147753</v>
      </c>
      <c r="J35" s="67">
        <f t="shared" si="8"/>
        <v>303750</v>
      </c>
    </row>
    <row r="36" spans="1:12" ht="21">
      <c r="A36" s="65" t="s">
        <v>176</v>
      </c>
      <c r="B36" s="68">
        <v>89136</v>
      </c>
      <c r="C36" s="68">
        <v>83280</v>
      </c>
      <c r="D36" s="68">
        <f t="shared" si="6"/>
        <v>172416</v>
      </c>
      <c r="E36" s="67">
        <v>160838</v>
      </c>
      <c r="F36" s="67">
        <v>152011</v>
      </c>
      <c r="G36" s="67">
        <f t="shared" si="7"/>
        <v>312849</v>
      </c>
      <c r="H36" s="79">
        <v>160956</v>
      </c>
      <c r="I36" s="79">
        <v>152249</v>
      </c>
      <c r="J36" s="67">
        <f t="shared" si="8"/>
        <v>313205</v>
      </c>
    </row>
    <row r="37" spans="1:12" ht="21">
      <c r="A37" s="65" t="s">
        <v>177</v>
      </c>
      <c r="B37" s="68">
        <v>89383</v>
      </c>
      <c r="C37" s="68">
        <v>86715</v>
      </c>
      <c r="D37" s="68">
        <f t="shared" si="6"/>
        <v>176098</v>
      </c>
      <c r="E37" s="67">
        <v>179568</v>
      </c>
      <c r="F37" s="67">
        <v>163654</v>
      </c>
      <c r="G37" s="67">
        <f t="shared" si="7"/>
        <v>343222</v>
      </c>
      <c r="H37" s="79">
        <v>175408</v>
      </c>
      <c r="I37" s="79">
        <v>158998</v>
      </c>
      <c r="J37" s="67">
        <f t="shared" si="8"/>
        <v>334406</v>
      </c>
    </row>
    <row r="38" spans="1:12" ht="21">
      <c r="A38" s="65" t="s">
        <v>178</v>
      </c>
      <c r="B38" s="68">
        <v>105549</v>
      </c>
      <c r="C38" s="68">
        <v>99285</v>
      </c>
      <c r="D38" s="68">
        <f t="shared" si="6"/>
        <v>204834</v>
      </c>
      <c r="E38" s="67">
        <v>196365</v>
      </c>
      <c r="F38" s="67">
        <v>194875</v>
      </c>
      <c r="G38" s="67">
        <f t="shared" si="7"/>
        <v>391240</v>
      </c>
      <c r="H38" s="79">
        <v>192194</v>
      </c>
      <c r="I38" s="79">
        <v>184294</v>
      </c>
      <c r="J38" s="67">
        <f t="shared" si="8"/>
        <v>376488</v>
      </c>
    </row>
    <row r="39" spans="1:12" ht="21">
      <c r="A39" s="65" t="s">
        <v>179</v>
      </c>
      <c r="B39" s="68">
        <v>99015</v>
      </c>
      <c r="C39" s="68">
        <v>94920</v>
      </c>
      <c r="D39" s="68">
        <f t="shared" si="6"/>
        <v>193935</v>
      </c>
      <c r="E39" s="67">
        <v>186352</v>
      </c>
      <c r="F39" s="67">
        <v>191570</v>
      </c>
      <c r="G39" s="67">
        <f t="shared" si="7"/>
        <v>377922</v>
      </c>
      <c r="H39" s="79">
        <v>184384</v>
      </c>
      <c r="I39" s="79">
        <v>180062</v>
      </c>
      <c r="J39" s="67">
        <f t="shared" si="8"/>
        <v>364446</v>
      </c>
    </row>
    <row r="40" spans="1:12" ht="21">
      <c r="A40" s="65" t="s">
        <v>180</v>
      </c>
      <c r="B40" s="68">
        <v>100576</v>
      </c>
      <c r="C40" s="68">
        <v>96758</v>
      </c>
      <c r="D40" s="68">
        <f t="shared" si="6"/>
        <v>197334</v>
      </c>
      <c r="E40" s="67">
        <v>192670</v>
      </c>
      <c r="F40" s="67">
        <v>203576</v>
      </c>
      <c r="G40" s="67">
        <f t="shared" si="7"/>
        <v>396246</v>
      </c>
      <c r="H40" s="79">
        <v>186154</v>
      </c>
      <c r="I40" s="79">
        <v>187779</v>
      </c>
      <c r="J40" s="67">
        <f t="shared" si="8"/>
        <v>373933</v>
      </c>
    </row>
    <row r="41" spans="1:12" ht="21">
      <c r="A41" s="65" t="s">
        <v>181</v>
      </c>
      <c r="B41" s="68">
        <v>106404</v>
      </c>
      <c r="C41" s="68">
        <v>106329</v>
      </c>
      <c r="D41" s="68">
        <f t="shared" si="6"/>
        <v>212733</v>
      </c>
      <c r="E41" s="67">
        <v>209014</v>
      </c>
      <c r="F41" s="67">
        <v>226073</v>
      </c>
      <c r="G41" s="67">
        <f t="shared" si="7"/>
        <v>435087</v>
      </c>
      <c r="H41" s="79">
        <v>198520</v>
      </c>
      <c r="I41" s="79">
        <v>201677</v>
      </c>
      <c r="J41" s="67">
        <f t="shared" si="8"/>
        <v>400197</v>
      </c>
    </row>
    <row r="42" spans="1:12" ht="21">
      <c r="A42" s="65" t="s">
        <v>182</v>
      </c>
      <c r="B42" s="68">
        <v>110026</v>
      </c>
      <c r="C42" s="68">
        <v>113205</v>
      </c>
      <c r="D42" s="68">
        <f t="shared" si="6"/>
        <v>223231</v>
      </c>
      <c r="E42" s="67">
        <v>201945</v>
      </c>
      <c r="F42" s="67">
        <v>224346</v>
      </c>
      <c r="G42" s="67">
        <f t="shared" si="7"/>
        <v>426291</v>
      </c>
      <c r="H42" s="79">
        <v>193040</v>
      </c>
      <c r="I42" s="79">
        <v>204528</v>
      </c>
      <c r="J42" s="67">
        <f t="shared" si="8"/>
        <v>397568</v>
      </c>
    </row>
    <row r="43" spans="1:12" ht="21">
      <c r="A43" s="65" t="s">
        <v>183</v>
      </c>
      <c r="B43" s="68">
        <v>109718</v>
      </c>
      <c r="C43" s="68">
        <v>120351</v>
      </c>
      <c r="D43" s="68">
        <f t="shared" si="6"/>
        <v>230069</v>
      </c>
      <c r="E43" s="67">
        <v>201185</v>
      </c>
      <c r="F43" s="67">
        <v>233209</v>
      </c>
      <c r="G43" s="67">
        <f t="shared" si="7"/>
        <v>434394</v>
      </c>
      <c r="H43" s="79">
        <v>185999</v>
      </c>
      <c r="I43" s="79">
        <v>210830</v>
      </c>
      <c r="J43" s="67">
        <f t="shared" si="8"/>
        <v>396829</v>
      </c>
    </row>
    <row r="44" spans="1:12" ht="21">
      <c r="A44" s="65" t="s">
        <v>184</v>
      </c>
      <c r="B44" s="68">
        <v>108469</v>
      </c>
      <c r="C44" s="68">
        <v>124150</v>
      </c>
      <c r="D44" s="68">
        <f t="shared" si="6"/>
        <v>232619</v>
      </c>
      <c r="E44" s="67">
        <v>188710</v>
      </c>
      <c r="F44" s="67">
        <v>227098</v>
      </c>
      <c r="G44" s="67">
        <f t="shared" si="7"/>
        <v>415808</v>
      </c>
      <c r="H44" s="79">
        <v>175774</v>
      </c>
      <c r="I44" s="79">
        <v>207627</v>
      </c>
      <c r="J44" s="67">
        <f t="shared" si="8"/>
        <v>383401</v>
      </c>
    </row>
    <row r="45" spans="1:12" ht="21">
      <c r="A45" s="65" t="s">
        <v>185</v>
      </c>
      <c r="B45" s="68">
        <v>90489</v>
      </c>
      <c r="C45" s="68">
        <v>106765</v>
      </c>
      <c r="D45" s="68">
        <f t="shared" si="6"/>
        <v>197254</v>
      </c>
      <c r="E45" s="67">
        <v>154782</v>
      </c>
      <c r="F45" s="67">
        <v>191236</v>
      </c>
      <c r="G45" s="67">
        <f t="shared" si="7"/>
        <v>346018</v>
      </c>
      <c r="H45" s="79">
        <v>147528</v>
      </c>
      <c r="I45" s="79">
        <v>179815</v>
      </c>
      <c r="J45" s="67">
        <f t="shared" si="8"/>
        <v>327343</v>
      </c>
    </row>
    <row r="46" spans="1:12" ht="21">
      <c r="A46" s="65" t="s">
        <v>186</v>
      </c>
      <c r="B46" s="68">
        <v>67837</v>
      </c>
      <c r="C46" s="68">
        <v>83224</v>
      </c>
      <c r="D46" s="68">
        <f t="shared" si="6"/>
        <v>151061</v>
      </c>
      <c r="E46" s="67">
        <v>110557</v>
      </c>
      <c r="F46" s="67">
        <v>143877</v>
      </c>
      <c r="G46" s="67">
        <f t="shared" si="7"/>
        <v>254434</v>
      </c>
      <c r="H46" s="79">
        <v>105460</v>
      </c>
      <c r="I46" s="79">
        <v>132562</v>
      </c>
      <c r="J46" s="67">
        <f t="shared" si="8"/>
        <v>238022</v>
      </c>
    </row>
    <row r="47" spans="1:12" ht="21">
      <c r="A47" s="65" t="s">
        <v>187</v>
      </c>
      <c r="B47" s="68">
        <v>52917</v>
      </c>
      <c r="C47" s="68">
        <v>67318</v>
      </c>
      <c r="D47" s="68">
        <f t="shared" si="6"/>
        <v>120235</v>
      </c>
      <c r="E47" s="67">
        <v>79658</v>
      </c>
      <c r="F47" s="67">
        <v>108908</v>
      </c>
      <c r="G47" s="67">
        <f t="shared" si="7"/>
        <v>188566</v>
      </c>
      <c r="H47" s="79">
        <v>80241</v>
      </c>
      <c r="I47" s="79">
        <v>106578</v>
      </c>
      <c r="J47" s="67">
        <f t="shared" si="8"/>
        <v>186819</v>
      </c>
    </row>
    <row r="48" spans="1:12" ht="21">
      <c r="A48" s="65" t="s">
        <v>188</v>
      </c>
      <c r="B48" s="68">
        <v>30560</v>
      </c>
      <c r="C48" s="68">
        <v>40481</v>
      </c>
      <c r="D48" s="68">
        <f t="shared" si="6"/>
        <v>71041</v>
      </c>
      <c r="E48" s="67">
        <v>47436</v>
      </c>
      <c r="F48" s="67">
        <v>68285</v>
      </c>
      <c r="G48" s="67">
        <f t="shared" si="7"/>
        <v>115721</v>
      </c>
      <c r="H48" s="79">
        <v>47755</v>
      </c>
      <c r="I48" s="79">
        <v>66503</v>
      </c>
      <c r="J48" s="67">
        <f t="shared" si="8"/>
        <v>114258</v>
      </c>
    </row>
    <row r="49" spans="1:13" ht="21">
      <c r="A49" s="65" t="s">
        <v>189</v>
      </c>
      <c r="B49" s="68">
        <v>21158</v>
      </c>
      <c r="C49" s="68">
        <v>31023</v>
      </c>
      <c r="D49" s="68">
        <f t="shared" si="6"/>
        <v>52181</v>
      </c>
      <c r="E49" s="67">
        <v>32110</v>
      </c>
      <c r="F49" s="67">
        <v>50105</v>
      </c>
      <c r="G49" s="67">
        <f t="shared" si="7"/>
        <v>82215</v>
      </c>
      <c r="H49" s="79">
        <v>32017</v>
      </c>
      <c r="I49" s="79">
        <v>49214</v>
      </c>
      <c r="J49" s="67">
        <f t="shared" si="8"/>
        <v>81231</v>
      </c>
    </row>
    <row r="50" spans="1:13" ht="21">
      <c r="A50" s="65" t="s">
        <v>190</v>
      </c>
      <c r="B50" s="68">
        <v>11353</v>
      </c>
      <c r="C50" s="68">
        <v>18430</v>
      </c>
      <c r="D50" s="68">
        <f t="shared" si="6"/>
        <v>29783</v>
      </c>
      <c r="E50" s="67">
        <v>19323</v>
      </c>
      <c r="F50" s="67">
        <v>29862</v>
      </c>
      <c r="G50" s="67">
        <f t="shared" si="7"/>
        <v>49185</v>
      </c>
      <c r="H50" s="79">
        <v>17922</v>
      </c>
      <c r="I50" s="79">
        <v>30629</v>
      </c>
      <c r="J50" s="67">
        <f t="shared" si="8"/>
        <v>48551</v>
      </c>
    </row>
    <row r="51" spans="1:13" ht="21">
      <c r="A51" s="65" t="s">
        <v>191</v>
      </c>
      <c r="B51" s="68">
        <v>4279</v>
      </c>
      <c r="C51" s="68">
        <v>7462</v>
      </c>
      <c r="D51" s="68">
        <f t="shared" si="6"/>
        <v>11741</v>
      </c>
      <c r="E51" s="67">
        <v>7956</v>
      </c>
      <c r="F51" s="67">
        <v>12365</v>
      </c>
      <c r="G51" s="67">
        <f t="shared" si="7"/>
        <v>20321</v>
      </c>
      <c r="H51" s="79">
        <v>6938</v>
      </c>
      <c r="I51" s="79">
        <v>13381</v>
      </c>
      <c r="J51" s="67">
        <f t="shared" si="8"/>
        <v>20319</v>
      </c>
    </row>
    <row r="52" spans="1:13" ht="21">
      <c r="A52" s="65" t="s">
        <v>192</v>
      </c>
      <c r="B52" s="68">
        <v>1279</v>
      </c>
      <c r="C52" s="68">
        <v>2103</v>
      </c>
      <c r="D52" s="68">
        <f t="shared" si="6"/>
        <v>3382</v>
      </c>
      <c r="E52" s="67">
        <v>3111</v>
      </c>
      <c r="F52" s="67">
        <v>3496</v>
      </c>
      <c r="G52" s="67">
        <f t="shared" si="7"/>
        <v>6607</v>
      </c>
      <c r="H52" s="79">
        <v>2305</v>
      </c>
      <c r="I52" s="79">
        <v>3996</v>
      </c>
      <c r="J52" s="67">
        <f t="shared" si="8"/>
        <v>6301</v>
      </c>
    </row>
    <row r="53" spans="1:13" ht="21">
      <c r="A53" s="65" t="s">
        <v>193</v>
      </c>
      <c r="B53" s="68">
        <v>660</v>
      </c>
      <c r="C53" s="68">
        <v>799</v>
      </c>
      <c r="D53" s="68">
        <f t="shared" si="6"/>
        <v>1459</v>
      </c>
      <c r="E53" s="67">
        <v>1685</v>
      </c>
      <c r="F53" s="67">
        <v>1310</v>
      </c>
      <c r="G53" s="67">
        <f t="shared" si="7"/>
        <v>2995</v>
      </c>
      <c r="H53" s="79">
        <v>1346</v>
      </c>
      <c r="I53" s="79">
        <v>1548</v>
      </c>
      <c r="J53" s="67">
        <f t="shared" si="8"/>
        <v>2894</v>
      </c>
    </row>
    <row r="54" spans="1:13" ht="21">
      <c r="A54" s="72" t="s">
        <v>194</v>
      </c>
      <c r="B54" s="73">
        <f t="shared" ref="B54:J54" si="9">SUM(B32:B53)</f>
        <v>1419870</v>
      </c>
      <c r="C54" s="73">
        <f t="shared" si="9"/>
        <v>1489045</v>
      </c>
      <c r="D54" s="73">
        <f t="shared" si="9"/>
        <v>2908915</v>
      </c>
      <c r="E54" s="67">
        <f t="shared" si="9"/>
        <v>2583019</v>
      </c>
      <c r="F54" s="67">
        <f t="shared" si="9"/>
        <v>2811784</v>
      </c>
      <c r="G54" s="67">
        <f t="shared" si="9"/>
        <v>5394803</v>
      </c>
      <c r="H54" s="67">
        <f t="shared" si="9"/>
        <v>2502752</v>
      </c>
      <c r="I54" s="67">
        <f t="shared" si="9"/>
        <v>2657918</v>
      </c>
      <c r="J54" s="67">
        <f t="shared" si="9"/>
        <v>5160670</v>
      </c>
    </row>
    <row r="55" spans="1:13" s="74" customFormat="1" ht="21" customHeight="1">
      <c r="A55" s="38" t="s">
        <v>223</v>
      </c>
      <c r="C55" s="75"/>
      <c r="D55" s="75"/>
      <c r="E55" s="76"/>
      <c r="F55" s="76"/>
      <c r="G55" s="76"/>
      <c r="H55" s="75"/>
      <c r="I55" s="75"/>
      <c r="J55" s="75"/>
    </row>
    <row r="56" spans="1:13" s="74" customFormat="1" ht="21">
      <c r="A56" s="38" t="s">
        <v>85</v>
      </c>
      <c r="C56" s="77"/>
      <c r="D56" s="77"/>
      <c r="E56" s="78"/>
      <c r="F56" s="78"/>
      <c r="G56" s="78"/>
      <c r="H56" s="78"/>
      <c r="I56" s="78"/>
      <c r="J56" s="78"/>
    </row>
    <row r="57" spans="1:13" s="13" customFormat="1" ht="23.25" customHeight="1">
      <c r="A57" s="13" t="s">
        <v>234</v>
      </c>
    </row>
    <row r="58" spans="1:13" ht="21">
      <c r="A58" s="64"/>
      <c r="B58" s="296" t="s">
        <v>202</v>
      </c>
      <c r="C58" s="297"/>
      <c r="D58" s="298"/>
      <c r="E58" s="296" t="s">
        <v>203</v>
      </c>
      <c r="F58" s="297"/>
      <c r="G58" s="298"/>
      <c r="H58" s="296" t="s">
        <v>204</v>
      </c>
      <c r="I58" s="297"/>
      <c r="J58" s="298"/>
    </row>
    <row r="59" spans="1:13" ht="21">
      <c r="A59" s="65" t="s">
        <v>172</v>
      </c>
      <c r="B59" s="66" t="s">
        <v>74</v>
      </c>
      <c r="C59" s="66" t="s">
        <v>80</v>
      </c>
      <c r="D59" s="66" t="s">
        <v>78</v>
      </c>
      <c r="E59" s="66" t="s">
        <v>74</v>
      </c>
      <c r="F59" s="66" t="s">
        <v>80</v>
      </c>
      <c r="G59" s="66" t="s">
        <v>78</v>
      </c>
      <c r="H59" s="66" t="s">
        <v>74</v>
      </c>
      <c r="I59" s="66" t="s">
        <v>80</v>
      </c>
      <c r="J59" s="66" t="s">
        <v>78</v>
      </c>
    </row>
    <row r="60" spans="1:13" ht="21">
      <c r="A60" s="65">
        <v>0</v>
      </c>
      <c r="B60" s="67">
        <v>27645</v>
      </c>
      <c r="C60" s="67">
        <v>25907</v>
      </c>
      <c r="D60" s="67">
        <f>B60+C60</f>
        <v>53552</v>
      </c>
      <c r="E60" s="67">
        <v>17767</v>
      </c>
      <c r="F60" s="67">
        <v>16487</v>
      </c>
      <c r="G60" s="67">
        <f>E60+F60</f>
        <v>34254</v>
      </c>
      <c r="H60" s="67">
        <v>21019</v>
      </c>
      <c r="I60" s="67">
        <v>19937</v>
      </c>
      <c r="J60" s="67">
        <f>H60+I60</f>
        <v>40956</v>
      </c>
      <c r="L60" s="69"/>
      <c r="M60" s="69"/>
    </row>
    <row r="61" spans="1:13" ht="21">
      <c r="A61" s="70" t="s">
        <v>173</v>
      </c>
      <c r="B61" s="67">
        <v>126887</v>
      </c>
      <c r="C61" s="67">
        <v>119320</v>
      </c>
      <c r="D61" s="67">
        <f t="shared" ref="D61:D81" si="10">B61+C61</f>
        <v>246207</v>
      </c>
      <c r="E61" s="67">
        <v>86205</v>
      </c>
      <c r="F61" s="67">
        <v>81202</v>
      </c>
      <c r="G61" s="67">
        <f t="shared" ref="G61:G81" si="11">E61+F61</f>
        <v>167407</v>
      </c>
      <c r="H61" s="67">
        <v>102444</v>
      </c>
      <c r="I61" s="67">
        <v>97406</v>
      </c>
      <c r="J61" s="67">
        <f t="shared" ref="J61:J81" si="12">H61+I61</f>
        <v>199850</v>
      </c>
      <c r="L61" s="69"/>
      <c r="M61" s="69"/>
    </row>
    <row r="62" spans="1:13" ht="21">
      <c r="A62" s="71" t="s">
        <v>174</v>
      </c>
      <c r="B62" s="67">
        <v>183766</v>
      </c>
      <c r="C62" s="67">
        <v>173746</v>
      </c>
      <c r="D62" s="67">
        <f t="shared" si="10"/>
        <v>357512</v>
      </c>
      <c r="E62" s="67">
        <v>131250</v>
      </c>
      <c r="F62" s="67">
        <v>123549</v>
      </c>
      <c r="G62" s="67">
        <f t="shared" si="11"/>
        <v>254799</v>
      </c>
      <c r="H62" s="67">
        <v>158119</v>
      </c>
      <c r="I62" s="67">
        <v>149463</v>
      </c>
      <c r="J62" s="67">
        <f t="shared" si="12"/>
        <v>307582</v>
      </c>
      <c r="L62" s="69"/>
      <c r="M62" s="69"/>
    </row>
    <row r="63" spans="1:13" ht="21">
      <c r="A63" s="65" t="s">
        <v>175</v>
      </c>
      <c r="B63" s="67">
        <v>195744</v>
      </c>
      <c r="C63" s="67">
        <v>185448</v>
      </c>
      <c r="D63" s="67">
        <f t="shared" si="10"/>
        <v>381192</v>
      </c>
      <c r="E63" s="67">
        <v>143435</v>
      </c>
      <c r="F63" s="67">
        <v>135712</v>
      </c>
      <c r="G63" s="67">
        <f t="shared" si="11"/>
        <v>279147</v>
      </c>
      <c r="H63" s="67">
        <v>174635</v>
      </c>
      <c r="I63" s="67">
        <v>166688</v>
      </c>
      <c r="J63" s="67">
        <f t="shared" si="12"/>
        <v>341323</v>
      </c>
      <c r="L63" s="69"/>
      <c r="M63" s="69"/>
    </row>
    <row r="64" spans="1:13" ht="21">
      <c r="A64" s="65" t="s">
        <v>176</v>
      </c>
      <c r="B64" s="67">
        <v>193302</v>
      </c>
      <c r="C64" s="67">
        <v>185819</v>
      </c>
      <c r="D64" s="67">
        <f t="shared" si="10"/>
        <v>379121</v>
      </c>
      <c r="E64" s="67">
        <v>148915</v>
      </c>
      <c r="F64" s="67">
        <v>140784</v>
      </c>
      <c r="G64" s="67">
        <f t="shared" si="11"/>
        <v>289699</v>
      </c>
      <c r="H64" s="67">
        <v>180449</v>
      </c>
      <c r="I64" s="67">
        <v>171979</v>
      </c>
      <c r="J64" s="67">
        <f t="shared" si="12"/>
        <v>352428</v>
      </c>
      <c r="L64" s="69"/>
      <c r="M64" s="69"/>
    </row>
    <row r="65" spans="1:13" ht="21">
      <c r="A65" s="65" t="s">
        <v>177</v>
      </c>
      <c r="B65" s="67">
        <v>210928</v>
      </c>
      <c r="C65" s="67">
        <v>192293</v>
      </c>
      <c r="D65" s="67">
        <f t="shared" si="10"/>
        <v>403221</v>
      </c>
      <c r="E65" s="67">
        <v>159305</v>
      </c>
      <c r="F65" s="67">
        <v>159952</v>
      </c>
      <c r="G65" s="67">
        <f t="shared" si="11"/>
        <v>319257</v>
      </c>
      <c r="H65" s="67">
        <v>182174</v>
      </c>
      <c r="I65" s="67">
        <v>180998</v>
      </c>
      <c r="J65" s="67">
        <f t="shared" si="12"/>
        <v>363172</v>
      </c>
      <c r="L65" s="69"/>
      <c r="M65" s="69"/>
    </row>
    <row r="66" spans="1:13" ht="21">
      <c r="A66" s="65" t="s">
        <v>178</v>
      </c>
      <c r="B66" s="67">
        <v>232187</v>
      </c>
      <c r="C66" s="67">
        <v>228266</v>
      </c>
      <c r="D66" s="67">
        <f t="shared" si="10"/>
        <v>460453</v>
      </c>
      <c r="E66" s="67">
        <v>191101</v>
      </c>
      <c r="F66" s="67">
        <v>182457</v>
      </c>
      <c r="G66" s="67">
        <f t="shared" si="11"/>
        <v>373558</v>
      </c>
      <c r="H66" s="67">
        <v>207074</v>
      </c>
      <c r="I66" s="67">
        <v>197532</v>
      </c>
      <c r="J66" s="67">
        <f t="shared" si="12"/>
        <v>404606</v>
      </c>
      <c r="L66" s="69"/>
      <c r="M66" s="69"/>
    </row>
    <row r="67" spans="1:13" ht="21">
      <c r="A67" s="65" t="s">
        <v>179</v>
      </c>
      <c r="B67" s="67">
        <v>227664</v>
      </c>
      <c r="C67" s="67">
        <v>229945</v>
      </c>
      <c r="D67" s="67">
        <f t="shared" si="10"/>
        <v>457609</v>
      </c>
      <c r="E67" s="67">
        <v>180546</v>
      </c>
      <c r="F67" s="67">
        <v>171043</v>
      </c>
      <c r="G67" s="67">
        <f t="shared" si="11"/>
        <v>351589</v>
      </c>
      <c r="H67" s="67">
        <v>196000</v>
      </c>
      <c r="I67" s="67">
        <v>185603</v>
      </c>
      <c r="J67" s="67">
        <f t="shared" si="12"/>
        <v>381603</v>
      </c>
      <c r="L67" s="69"/>
      <c r="M67" s="69"/>
    </row>
    <row r="68" spans="1:13" ht="21">
      <c r="A68" s="65" t="s">
        <v>180</v>
      </c>
      <c r="B68" s="67">
        <v>235297</v>
      </c>
      <c r="C68" s="67">
        <v>243671</v>
      </c>
      <c r="D68" s="67">
        <f t="shared" si="10"/>
        <v>478968</v>
      </c>
      <c r="E68" s="67">
        <v>180199</v>
      </c>
      <c r="F68" s="67">
        <v>172617</v>
      </c>
      <c r="G68" s="67">
        <f t="shared" si="11"/>
        <v>352816</v>
      </c>
      <c r="H68" s="67">
        <v>202346</v>
      </c>
      <c r="I68" s="67">
        <v>195075</v>
      </c>
      <c r="J68" s="67">
        <f t="shared" si="12"/>
        <v>397421</v>
      </c>
      <c r="L68" s="69"/>
      <c r="M68" s="69"/>
    </row>
    <row r="69" spans="1:13" ht="21">
      <c r="A69" s="65" t="s">
        <v>181</v>
      </c>
      <c r="B69" s="67">
        <v>256991</v>
      </c>
      <c r="C69" s="67">
        <v>263809</v>
      </c>
      <c r="D69" s="67">
        <f t="shared" si="10"/>
        <v>520800</v>
      </c>
      <c r="E69" s="67">
        <v>194138</v>
      </c>
      <c r="F69" s="67">
        <v>191939</v>
      </c>
      <c r="G69" s="67">
        <f t="shared" si="11"/>
        <v>386077</v>
      </c>
      <c r="H69" s="67">
        <v>226063</v>
      </c>
      <c r="I69" s="67">
        <v>222207</v>
      </c>
      <c r="J69" s="67">
        <f t="shared" si="12"/>
        <v>448270</v>
      </c>
      <c r="L69" s="69"/>
      <c r="M69" s="69"/>
    </row>
    <row r="70" spans="1:13" ht="21">
      <c r="A70" s="65" t="s">
        <v>182</v>
      </c>
      <c r="B70" s="67">
        <v>239577</v>
      </c>
      <c r="C70" s="67">
        <v>255560</v>
      </c>
      <c r="D70" s="67">
        <f t="shared" si="10"/>
        <v>495137</v>
      </c>
      <c r="E70" s="67">
        <v>204889</v>
      </c>
      <c r="F70" s="67">
        <v>213608</v>
      </c>
      <c r="G70" s="67">
        <f t="shared" si="11"/>
        <v>418497</v>
      </c>
      <c r="H70" s="67">
        <v>235334</v>
      </c>
      <c r="I70" s="67">
        <v>236478</v>
      </c>
      <c r="J70" s="67">
        <f t="shared" si="12"/>
        <v>471812</v>
      </c>
      <c r="L70" s="69"/>
      <c r="M70" s="69"/>
    </row>
    <row r="71" spans="1:13" ht="21">
      <c r="A71" s="65" t="s">
        <v>183</v>
      </c>
      <c r="B71" s="67">
        <v>228987</v>
      </c>
      <c r="C71" s="67">
        <v>252524</v>
      </c>
      <c r="D71" s="67">
        <f t="shared" si="10"/>
        <v>481511</v>
      </c>
      <c r="E71" s="67">
        <v>213026</v>
      </c>
      <c r="F71" s="67">
        <v>229547</v>
      </c>
      <c r="G71" s="67">
        <f t="shared" si="11"/>
        <v>442573</v>
      </c>
      <c r="H71" s="67">
        <v>228435</v>
      </c>
      <c r="I71" s="67">
        <v>236167</v>
      </c>
      <c r="J71" s="67">
        <f t="shared" si="12"/>
        <v>464602</v>
      </c>
      <c r="L71" s="69"/>
      <c r="M71" s="69"/>
    </row>
    <row r="72" spans="1:13" ht="21">
      <c r="A72" s="65" t="s">
        <v>184</v>
      </c>
      <c r="B72" s="67">
        <v>199904</v>
      </c>
      <c r="C72" s="67">
        <v>228804</v>
      </c>
      <c r="D72" s="67">
        <f t="shared" si="10"/>
        <v>428708</v>
      </c>
      <c r="E72" s="67">
        <v>181542</v>
      </c>
      <c r="F72" s="67">
        <v>197627</v>
      </c>
      <c r="G72" s="67">
        <f t="shared" si="11"/>
        <v>379169</v>
      </c>
      <c r="H72" s="67">
        <v>190964</v>
      </c>
      <c r="I72" s="67">
        <v>200766</v>
      </c>
      <c r="J72" s="67">
        <f t="shared" si="12"/>
        <v>391730</v>
      </c>
      <c r="L72" s="69"/>
      <c r="M72" s="69"/>
    </row>
    <row r="73" spans="1:13" ht="21">
      <c r="A73" s="65" t="s">
        <v>185</v>
      </c>
      <c r="B73" s="67">
        <v>156153</v>
      </c>
      <c r="C73" s="67">
        <v>186351</v>
      </c>
      <c r="D73" s="67">
        <f t="shared" si="10"/>
        <v>342504</v>
      </c>
      <c r="E73" s="67">
        <v>141808</v>
      </c>
      <c r="F73" s="67">
        <v>159985</v>
      </c>
      <c r="G73" s="67">
        <f t="shared" si="11"/>
        <v>301793</v>
      </c>
      <c r="H73" s="67">
        <v>149091</v>
      </c>
      <c r="I73" s="67">
        <v>163202</v>
      </c>
      <c r="J73" s="67">
        <f t="shared" si="12"/>
        <v>312293</v>
      </c>
      <c r="L73" s="69"/>
      <c r="M73" s="69"/>
    </row>
    <row r="74" spans="1:13" ht="21">
      <c r="A74" s="65" t="s">
        <v>186</v>
      </c>
      <c r="B74" s="67">
        <v>108658</v>
      </c>
      <c r="C74" s="67">
        <v>137354</v>
      </c>
      <c r="D74" s="67">
        <f t="shared" si="10"/>
        <v>246012</v>
      </c>
      <c r="E74" s="67">
        <v>107013</v>
      </c>
      <c r="F74" s="67">
        <v>124558</v>
      </c>
      <c r="G74" s="67">
        <f t="shared" si="11"/>
        <v>231571</v>
      </c>
      <c r="H74" s="67">
        <v>108735</v>
      </c>
      <c r="I74" s="67">
        <v>124639</v>
      </c>
      <c r="J74" s="67">
        <f t="shared" si="12"/>
        <v>233374</v>
      </c>
      <c r="L74" s="69"/>
      <c r="M74" s="69"/>
    </row>
    <row r="75" spans="1:13" ht="21">
      <c r="A75" s="65" t="s">
        <v>187</v>
      </c>
      <c r="B75" s="67">
        <v>78231</v>
      </c>
      <c r="C75" s="67">
        <v>103960</v>
      </c>
      <c r="D75" s="67">
        <f t="shared" si="10"/>
        <v>182191</v>
      </c>
      <c r="E75" s="67">
        <v>81783</v>
      </c>
      <c r="F75" s="67">
        <v>100312</v>
      </c>
      <c r="G75" s="67">
        <f t="shared" si="11"/>
        <v>182095</v>
      </c>
      <c r="H75" s="67">
        <v>76739</v>
      </c>
      <c r="I75" s="67">
        <v>92269</v>
      </c>
      <c r="J75" s="67">
        <f t="shared" si="12"/>
        <v>169008</v>
      </c>
      <c r="L75" s="69"/>
      <c r="M75" s="69"/>
    </row>
    <row r="76" spans="1:13" ht="21">
      <c r="A76" s="65" t="s">
        <v>188</v>
      </c>
      <c r="B76" s="67">
        <v>47316</v>
      </c>
      <c r="C76" s="67">
        <v>64691</v>
      </c>
      <c r="D76" s="67">
        <f t="shared" si="10"/>
        <v>112007</v>
      </c>
      <c r="E76" s="67">
        <v>50555</v>
      </c>
      <c r="F76" s="67">
        <v>66296</v>
      </c>
      <c r="G76" s="67">
        <f t="shared" si="11"/>
        <v>116851</v>
      </c>
      <c r="H76" s="67">
        <v>45784</v>
      </c>
      <c r="I76" s="67">
        <v>58578</v>
      </c>
      <c r="J76" s="67">
        <f t="shared" si="12"/>
        <v>104362</v>
      </c>
      <c r="L76" s="69"/>
      <c r="M76" s="69"/>
    </row>
    <row r="77" spans="1:13" ht="21">
      <c r="A77" s="65" t="s">
        <v>189</v>
      </c>
      <c r="B77" s="67">
        <v>31695</v>
      </c>
      <c r="C77" s="67">
        <v>47205</v>
      </c>
      <c r="D77" s="67">
        <f t="shared" si="10"/>
        <v>78900</v>
      </c>
      <c r="E77" s="67">
        <v>27186</v>
      </c>
      <c r="F77" s="67">
        <v>39365</v>
      </c>
      <c r="G77" s="67">
        <f t="shared" si="11"/>
        <v>66551</v>
      </c>
      <c r="H77" s="67">
        <v>24951</v>
      </c>
      <c r="I77" s="67">
        <v>35569</v>
      </c>
      <c r="J77" s="67">
        <f t="shared" si="12"/>
        <v>60520</v>
      </c>
      <c r="L77" s="69"/>
      <c r="M77" s="69"/>
    </row>
    <row r="78" spans="1:13" ht="21">
      <c r="A78" s="65" t="s">
        <v>190</v>
      </c>
      <c r="B78" s="67">
        <v>17242</v>
      </c>
      <c r="C78" s="67">
        <v>27930</v>
      </c>
      <c r="D78" s="67">
        <f t="shared" si="10"/>
        <v>45172</v>
      </c>
      <c r="E78" s="67">
        <v>12087</v>
      </c>
      <c r="F78" s="67">
        <v>19840</v>
      </c>
      <c r="G78" s="67">
        <f t="shared" si="11"/>
        <v>31927</v>
      </c>
      <c r="H78" s="67">
        <v>11622</v>
      </c>
      <c r="I78" s="67">
        <v>18338</v>
      </c>
      <c r="J78" s="67">
        <f t="shared" si="12"/>
        <v>29960</v>
      </c>
      <c r="L78" s="69"/>
      <c r="M78" s="69"/>
    </row>
    <row r="79" spans="1:13" ht="21">
      <c r="A79" s="65" t="s">
        <v>191</v>
      </c>
      <c r="B79" s="67">
        <v>7201</v>
      </c>
      <c r="C79" s="67">
        <v>12629</v>
      </c>
      <c r="D79" s="67">
        <f t="shared" si="10"/>
        <v>19830</v>
      </c>
      <c r="E79" s="67">
        <v>4132</v>
      </c>
      <c r="F79" s="67">
        <v>7269</v>
      </c>
      <c r="G79" s="67">
        <f t="shared" si="11"/>
        <v>11401</v>
      </c>
      <c r="H79" s="67">
        <v>4767</v>
      </c>
      <c r="I79" s="67">
        <v>7310</v>
      </c>
      <c r="J79" s="67">
        <f t="shared" si="12"/>
        <v>12077</v>
      </c>
      <c r="L79" s="69"/>
      <c r="M79" s="69"/>
    </row>
    <row r="80" spans="1:13" ht="21">
      <c r="A80" s="65" t="s">
        <v>192</v>
      </c>
      <c r="B80" s="67">
        <v>2456</v>
      </c>
      <c r="C80" s="67">
        <v>3822</v>
      </c>
      <c r="D80" s="67">
        <f t="shared" si="10"/>
        <v>6278</v>
      </c>
      <c r="E80" s="67">
        <v>1141</v>
      </c>
      <c r="F80" s="67">
        <v>1667</v>
      </c>
      <c r="G80" s="67">
        <f t="shared" si="11"/>
        <v>2808</v>
      </c>
      <c r="H80" s="67">
        <v>1338</v>
      </c>
      <c r="I80" s="67">
        <v>1825</v>
      </c>
      <c r="J80" s="67">
        <f t="shared" si="12"/>
        <v>3163</v>
      </c>
      <c r="L80" s="69"/>
      <c r="M80" s="69"/>
    </row>
    <row r="81" spans="1:14" ht="21">
      <c r="A81" s="65" t="s">
        <v>193</v>
      </c>
      <c r="B81" s="67">
        <v>1516</v>
      </c>
      <c r="C81" s="67">
        <v>1549</v>
      </c>
      <c r="D81" s="67">
        <f t="shared" si="10"/>
        <v>3065</v>
      </c>
      <c r="E81" s="67">
        <v>521</v>
      </c>
      <c r="F81" s="67">
        <v>626</v>
      </c>
      <c r="G81" s="67">
        <f t="shared" si="11"/>
        <v>1147</v>
      </c>
      <c r="H81" s="67">
        <v>705</v>
      </c>
      <c r="I81" s="67">
        <v>825</v>
      </c>
      <c r="J81" s="67">
        <f t="shared" si="12"/>
        <v>1530</v>
      </c>
      <c r="L81" s="69"/>
      <c r="M81" s="69"/>
    </row>
    <row r="82" spans="1:14" ht="21">
      <c r="A82" s="72" t="s">
        <v>194</v>
      </c>
      <c r="B82" s="67">
        <f t="shared" ref="B82:J82" si="13">SUM(B60:B81)</f>
        <v>3009347</v>
      </c>
      <c r="C82" s="67">
        <f t="shared" si="13"/>
        <v>3170603</v>
      </c>
      <c r="D82" s="67">
        <f t="shared" si="13"/>
        <v>6179950</v>
      </c>
      <c r="E82" s="67">
        <f t="shared" si="13"/>
        <v>2458544</v>
      </c>
      <c r="F82" s="67">
        <f t="shared" si="13"/>
        <v>2536442</v>
      </c>
      <c r="G82" s="67">
        <f t="shared" si="13"/>
        <v>4994986</v>
      </c>
      <c r="H82" s="67">
        <f t="shared" si="13"/>
        <v>2728788</v>
      </c>
      <c r="I82" s="67">
        <f t="shared" si="13"/>
        <v>2762854</v>
      </c>
      <c r="J82" s="67">
        <f t="shared" si="13"/>
        <v>5491642</v>
      </c>
    </row>
    <row r="83" spans="1:14" s="74" customFormat="1" ht="21" customHeight="1">
      <c r="A83" s="38" t="s">
        <v>223</v>
      </c>
      <c r="B83" s="75"/>
      <c r="C83" s="75"/>
      <c r="D83" s="75"/>
      <c r="E83" s="76"/>
      <c r="F83" s="76"/>
      <c r="G83" s="76"/>
      <c r="H83" s="75"/>
      <c r="I83" s="75"/>
      <c r="J83" s="75"/>
    </row>
    <row r="84" spans="1:14" s="74" customFormat="1" ht="21">
      <c r="A84" s="38" t="s">
        <v>85</v>
      </c>
      <c r="B84" s="77"/>
      <c r="C84" s="77"/>
      <c r="D84" s="77"/>
      <c r="E84" s="78"/>
      <c r="F84" s="78"/>
      <c r="G84" s="78"/>
      <c r="H84" s="78"/>
      <c r="I84" s="78"/>
      <c r="J84" s="78"/>
    </row>
    <row r="85" spans="1:14" s="13" customFormat="1" ht="23.25" customHeight="1">
      <c r="A85" s="13" t="s">
        <v>234</v>
      </c>
    </row>
    <row r="86" spans="1:14" ht="21">
      <c r="A86" s="64"/>
      <c r="B86" s="299" t="s">
        <v>205</v>
      </c>
      <c r="C86" s="300"/>
      <c r="D86" s="301"/>
      <c r="E86" s="296" t="s">
        <v>206</v>
      </c>
      <c r="F86" s="297"/>
      <c r="G86" s="298"/>
      <c r="H86" s="296" t="s">
        <v>207</v>
      </c>
      <c r="I86" s="297"/>
      <c r="J86" s="298"/>
    </row>
    <row r="87" spans="1:14" ht="21">
      <c r="A87" s="65" t="s">
        <v>172</v>
      </c>
      <c r="B87" s="80" t="s">
        <v>74</v>
      </c>
      <c r="C87" s="80" t="s">
        <v>80</v>
      </c>
      <c r="D87" s="80" t="s">
        <v>78</v>
      </c>
      <c r="E87" s="66" t="s">
        <v>74</v>
      </c>
      <c r="F87" s="66" t="s">
        <v>80</v>
      </c>
      <c r="G87" s="66" t="s">
        <v>78</v>
      </c>
      <c r="H87" s="66" t="s">
        <v>74</v>
      </c>
      <c r="I87" s="66" t="s">
        <v>80</v>
      </c>
      <c r="J87" s="66" t="s">
        <v>78</v>
      </c>
    </row>
    <row r="88" spans="1:14" ht="21">
      <c r="A88" s="65">
        <v>0</v>
      </c>
      <c r="B88" s="67">
        <v>25646</v>
      </c>
      <c r="C88" s="67">
        <v>24203</v>
      </c>
      <c r="D88" s="67">
        <f>B88+C88</f>
        <v>49849</v>
      </c>
      <c r="E88" s="68">
        <v>18513</v>
      </c>
      <c r="F88" s="68">
        <v>17429</v>
      </c>
      <c r="G88" s="67">
        <f>E88+F88</f>
        <v>35942</v>
      </c>
      <c r="H88" s="79">
        <v>19651</v>
      </c>
      <c r="I88" s="79">
        <v>18523</v>
      </c>
      <c r="J88" s="81">
        <f>H88+I88</f>
        <v>38174</v>
      </c>
      <c r="L88" s="69"/>
      <c r="M88" s="69"/>
      <c r="N88" s="69"/>
    </row>
    <row r="89" spans="1:14" ht="21">
      <c r="A89" s="70" t="s">
        <v>173</v>
      </c>
      <c r="B89" s="67">
        <v>123733</v>
      </c>
      <c r="C89" s="67">
        <v>117294</v>
      </c>
      <c r="D89" s="67">
        <f t="shared" ref="D89:D109" si="14">B89+C89</f>
        <v>241027</v>
      </c>
      <c r="E89" s="68">
        <v>87655</v>
      </c>
      <c r="F89" s="68">
        <v>82724</v>
      </c>
      <c r="G89" s="67">
        <f t="shared" ref="G89:G109" si="15">E89+F89</f>
        <v>170379</v>
      </c>
      <c r="H89" s="79">
        <v>95050</v>
      </c>
      <c r="I89" s="79">
        <v>90226</v>
      </c>
      <c r="J89" s="81">
        <f t="shared" ref="J89:J109" si="16">H89+I89</f>
        <v>185276</v>
      </c>
      <c r="L89" s="69"/>
      <c r="M89" s="69"/>
    </row>
    <row r="90" spans="1:14" ht="21">
      <c r="A90" s="71" t="s">
        <v>174</v>
      </c>
      <c r="B90" s="67">
        <v>188581</v>
      </c>
      <c r="C90" s="67">
        <v>178726</v>
      </c>
      <c r="D90" s="67">
        <f t="shared" si="14"/>
        <v>367307</v>
      </c>
      <c r="E90" s="68">
        <v>129921</v>
      </c>
      <c r="F90" s="68">
        <v>124052</v>
      </c>
      <c r="G90" s="67">
        <f t="shared" si="15"/>
        <v>253973</v>
      </c>
      <c r="H90" s="79">
        <v>142223</v>
      </c>
      <c r="I90" s="79">
        <v>134331</v>
      </c>
      <c r="J90" s="81">
        <f t="shared" si="16"/>
        <v>276554</v>
      </c>
      <c r="L90" s="69"/>
      <c r="M90" s="69"/>
    </row>
    <row r="91" spans="1:14" ht="21">
      <c r="A91" s="65" t="s">
        <v>175</v>
      </c>
      <c r="B91" s="67">
        <v>209683</v>
      </c>
      <c r="C91" s="67">
        <v>197914</v>
      </c>
      <c r="D91" s="67">
        <f t="shared" si="14"/>
        <v>407597</v>
      </c>
      <c r="E91" s="68">
        <v>144742</v>
      </c>
      <c r="F91" s="68">
        <v>136955</v>
      </c>
      <c r="G91" s="67">
        <f t="shared" si="15"/>
        <v>281697</v>
      </c>
      <c r="H91" s="79">
        <v>153596</v>
      </c>
      <c r="I91" s="79">
        <v>144376</v>
      </c>
      <c r="J91" s="81">
        <f t="shared" si="16"/>
        <v>297972</v>
      </c>
      <c r="L91" s="69"/>
      <c r="M91" s="69"/>
    </row>
    <row r="92" spans="1:14" ht="21">
      <c r="A92" s="65" t="s">
        <v>176</v>
      </c>
      <c r="B92" s="67">
        <v>217088</v>
      </c>
      <c r="C92" s="67">
        <v>203444</v>
      </c>
      <c r="D92" s="67">
        <f t="shared" si="14"/>
        <v>420532</v>
      </c>
      <c r="E92" s="68">
        <v>148156</v>
      </c>
      <c r="F92" s="68">
        <v>139601</v>
      </c>
      <c r="G92" s="67">
        <f t="shared" si="15"/>
        <v>287757</v>
      </c>
      <c r="H92" s="79">
        <v>147124</v>
      </c>
      <c r="I92" s="79">
        <v>140429</v>
      </c>
      <c r="J92" s="81">
        <f t="shared" si="16"/>
        <v>287553</v>
      </c>
      <c r="L92" s="69"/>
      <c r="M92" s="69"/>
    </row>
    <row r="93" spans="1:14" ht="21">
      <c r="A93" s="65" t="s">
        <v>177</v>
      </c>
      <c r="B93" s="67">
        <v>222472</v>
      </c>
      <c r="C93" s="67">
        <v>216350</v>
      </c>
      <c r="D93" s="67">
        <f t="shared" si="14"/>
        <v>438822</v>
      </c>
      <c r="E93" s="68">
        <v>155180</v>
      </c>
      <c r="F93" s="68">
        <v>153687</v>
      </c>
      <c r="G93" s="67">
        <f t="shared" si="15"/>
        <v>308867</v>
      </c>
      <c r="H93" s="79">
        <v>150254</v>
      </c>
      <c r="I93" s="79">
        <v>146707</v>
      </c>
      <c r="J93" s="81">
        <f t="shared" si="16"/>
        <v>296961</v>
      </c>
      <c r="L93" s="69"/>
      <c r="M93" s="69"/>
    </row>
    <row r="94" spans="1:14" ht="21">
      <c r="A94" s="65" t="s">
        <v>178</v>
      </c>
      <c r="B94" s="67">
        <v>256473</v>
      </c>
      <c r="C94" s="67">
        <v>241948</v>
      </c>
      <c r="D94" s="67">
        <f t="shared" si="14"/>
        <v>498421</v>
      </c>
      <c r="E94" s="68">
        <v>181213</v>
      </c>
      <c r="F94" s="68">
        <v>171933</v>
      </c>
      <c r="G94" s="67">
        <f t="shared" si="15"/>
        <v>353146</v>
      </c>
      <c r="H94" s="79">
        <v>165927</v>
      </c>
      <c r="I94" s="79">
        <v>161363</v>
      </c>
      <c r="J94" s="81">
        <f t="shared" si="16"/>
        <v>327290</v>
      </c>
      <c r="L94" s="69"/>
      <c r="M94" s="69"/>
    </row>
    <row r="95" spans="1:14" ht="21">
      <c r="A95" s="65" t="s">
        <v>179</v>
      </c>
      <c r="B95" s="67">
        <v>236923</v>
      </c>
      <c r="C95" s="67">
        <v>224091</v>
      </c>
      <c r="D95" s="67">
        <f t="shared" si="14"/>
        <v>461014</v>
      </c>
      <c r="E95" s="68">
        <v>168441</v>
      </c>
      <c r="F95" s="68">
        <v>158302</v>
      </c>
      <c r="G95" s="67">
        <f t="shared" si="15"/>
        <v>326743</v>
      </c>
      <c r="H95" s="79">
        <v>163216</v>
      </c>
      <c r="I95" s="79">
        <v>160974</v>
      </c>
      <c r="J95" s="81">
        <f t="shared" si="16"/>
        <v>324190</v>
      </c>
      <c r="L95" s="69"/>
      <c r="M95" s="69"/>
    </row>
    <row r="96" spans="1:14" ht="21">
      <c r="A96" s="65" t="s">
        <v>180</v>
      </c>
      <c r="B96" s="67">
        <v>242087</v>
      </c>
      <c r="C96" s="67">
        <v>234637</v>
      </c>
      <c r="D96" s="67">
        <f t="shared" si="14"/>
        <v>476724</v>
      </c>
      <c r="E96" s="68">
        <v>169921</v>
      </c>
      <c r="F96" s="68">
        <v>161139</v>
      </c>
      <c r="G96" s="67">
        <f t="shared" si="15"/>
        <v>331060</v>
      </c>
      <c r="H96" s="79">
        <v>166607</v>
      </c>
      <c r="I96" s="79">
        <v>166043</v>
      </c>
      <c r="J96" s="81">
        <f t="shared" si="16"/>
        <v>332650</v>
      </c>
      <c r="L96" s="69"/>
      <c r="M96" s="69"/>
    </row>
    <row r="97" spans="1:13" ht="21">
      <c r="A97" s="65" t="s">
        <v>181</v>
      </c>
      <c r="B97" s="67">
        <v>263720</v>
      </c>
      <c r="C97" s="67">
        <v>262299</v>
      </c>
      <c r="D97" s="67">
        <f t="shared" si="14"/>
        <v>526019</v>
      </c>
      <c r="E97" s="68">
        <v>182435</v>
      </c>
      <c r="F97" s="68">
        <v>175601</v>
      </c>
      <c r="G97" s="67">
        <f t="shared" si="15"/>
        <v>358036</v>
      </c>
      <c r="H97" s="79">
        <v>172748</v>
      </c>
      <c r="I97" s="79">
        <v>174720</v>
      </c>
      <c r="J97" s="81">
        <f t="shared" si="16"/>
        <v>347468</v>
      </c>
      <c r="L97" s="69"/>
      <c r="M97" s="69"/>
    </row>
    <row r="98" spans="1:13" ht="21">
      <c r="A98" s="65" t="s">
        <v>182</v>
      </c>
      <c r="B98" s="67">
        <v>267521</v>
      </c>
      <c r="C98" s="67">
        <v>275018</v>
      </c>
      <c r="D98" s="67">
        <f t="shared" si="14"/>
        <v>542539</v>
      </c>
      <c r="E98" s="68">
        <v>189945</v>
      </c>
      <c r="F98" s="68">
        <v>190048</v>
      </c>
      <c r="G98" s="67">
        <f t="shared" si="15"/>
        <v>379993</v>
      </c>
      <c r="H98" s="79">
        <v>167077</v>
      </c>
      <c r="I98" s="79">
        <v>174170</v>
      </c>
      <c r="J98" s="81">
        <f t="shared" si="16"/>
        <v>341247</v>
      </c>
      <c r="L98" s="69"/>
      <c r="M98" s="69"/>
    </row>
    <row r="99" spans="1:13" ht="21">
      <c r="A99" s="65" t="s">
        <v>183</v>
      </c>
      <c r="B99" s="67">
        <v>261196</v>
      </c>
      <c r="C99" s="67">
        <v>278577</v>
      </c>
      <c r="D99" s="67">
        <f t="shared" si="14"/>
        <v>539773</v>
      </c>
      <c r="E99" s="68">
        <v>186704</v>
      </c>
      <c r="F99" s="68">
        <v>192203</v>
      </c>
      <c r="G99" s="67">
        <f t="shared" si="15"/>
        <v>378907</v>
      </c>
      <c r="H99" s="79">
        <v>160641</v>
      </c>
      <c r="I99" s="79">
        <v>170222</v>
      </c>
      <c r="J99" s="81">
        <f t="shared" si="16"/>
        <v>330863</v>
      </c>
      <c r="L99" s="69"/>
      <c r="M99" s="69"/>
    </row>
    <row r="100" spans="1:13" ht="21">
      <c r="A100" s="65" t="s">
        <v>184</v>
      </c>
      <c r="B100" s="67">
        <v>227159</v>
      </c>
      <c r="C100" s="67">
        <v>250194</v>
      </c>
      <c r="D100" s="67">
        <f t="shared" si="14"/>
        <v>477353</v>
      </c>
      <c r="E100" s="68">
        <v>155361</v>
      </c>
      <c r="F100" s="68">
        <v>162571</v>
      </c>
      <c r="G100" s="67">
        <f t="shared" si="15"/>
        <v>317932</v>
      </c>
      <c r="H100" s="79">
        <v>141659</v>
      </c>
      <c r="I100" s="79">
        <v>152672</v>
      </c>
      <c r="J100" s="81">
        <f t="shared" si="16"/>
        <v>294331</v>
      </c>
      <c r="L100" s="69"/>
      <c r="M100" s="69"/>
    </row>
    <row r="101" spans="1:13" ht="21">
      <c r="A101" s="65" t="s">
        <v>185</v>
      </c>
      <c r="B101" s="67">
        <v>182857</v>
      </c>
      <c r="C101" s="67">
        <v>206210</v>
      </c>
      <c r="D101" s="67">
        <f t="shared" si="14"/>
        <v>389067</v>
      </c>
      <c r="E101" s="68">
        <v>121438</v>
      </c>
      <c r="F101" s="68">
        <v>131871</v>
      </c>
      <c r="G101" s="67">
        <f t="shared" si="15"/>
        <v>253309</v>
      </c>
      <c r="H101" s="79">
        <v>113305</v>
      </c>
      <c r="I101" s="79">
        <v>125817</v>
      </c>
      <c r="J101" s="81">
        <f t="shared" si="16"/>
        <v>239122</v>
      </c>
      <c r="L101" s="69"/>
      <c r="M101" s="69"/>
    </row>
    <row r="102" spans="1:13" ht="21">
      <c r="A102" s="65" t="s">
        <v>186</v>
      </c>
      <c r="B102" s="67">
        <v>134754</v>
      </c>
      <c r="C102" s="67">
        <v>156888</v>
      </c>
      <c r="D102" s="67">
        <f t="shared" si="14"/>
        <v>291642</v>
      </c>
      <c r="E102" s="68">
        <v>88350</v>
      </c>
      <c r="F102" s="68">
        <v>99819</v>
      </c>
      <c r="G102" s="67">
        <f t="shared" si="15"/>
        <v>188169</v>
      </c>
      <c r="H102" s="79">
        <v>77892</v>
      </c>
      <c r="I102" s="79">
        <v>91835</v>
      </c>
      <c r="J102" s="81">
        <f t="shared" si="16"/>
        <v>169727</v>
      </c>
      <c r="L102" s="69"/>
      <c r="M102" s="69"/>
    </row>
    <row r="103" spans="1:13" ht="21">
      <c r="A103" s="65" t="s">
        <v>187</v>
      </c>
      <c r="B103" s="67">
        <v>104971</v>
      </c>
      <c r="C103" s="67">
        <v>128389</v>
      </c>
      <c r="D103" s="67">
        <f t="shared" si="14"/>
        <v>233360</v>
      </c>
      <c r="E103" s="68">
        <v>67312</v>
      </c>
      <c r="F103" s="68">
        <v>79715</v>
      </c>
      <c r="G103" s="67">
        <f t="shared" si="15"/>
        <v>147027</v>
      </c>
      <c r="H103" s="79">
        <v>57890</v>
      </c>
      <c r="I103" s="79">
        <v>73163</v>
      </c>
      <c r="J103" s="81">
        <f t="shared" si="16"/>
        <v>131053</v>
      </c>
      <c r="L103" s="69"/>
      <c r="M103" s="69"/>
    </row>
    <row r="104" spans="1:13" ht="21">
      <c r="A104" s="65" t="s">
        <v>188</v>
      </c>
      <c r="B104" s="67">
        <v>64996</v>
      </c>
      <c r="C104" s="67">
        <v>84477</v>
      </c>
      <c r="D104" s="67">
        <f t="shared" si="14"/>
        <v>149473</v>
      </c>
      <c r="E104" s="68">
        <v>40556</v>
      </c>
      <c r="F104" s="68">
        <v>51537</v>
      </c>
      <c r="G104" s="67">
        <f t="shared" si="15"/>
        <v>92093</v>
      </c>
      <c r="H104" s="79">
        <v>37611</v>
      </c>
      <c r="I104" s="79">
        <v>50280</v>
      </c>
      <c r="J104" s="81">
        <f t="shared" si="16"/>
        <v>87891</v>
      </c>
      <c r="L104" s="69"/>
      <c r="M104" s="69"/>
    </row>
    <row r="105" spans="1:13" ht="21">
      <c r="A105" s="65" t="s">
        <v>189</v>
      </c>
      <c r="B105" s="67">
        <v>41332</v>
      </c>
      <c r="C105" s="67">
        <v>58249</v>
      </c>
      <c r="D105" s="67">
        <f t="shared" si="14"/>
        <v>99581</v>
      </c>
      <c r="E105" s="68">
        <v>24847</v>
      </c>
      <c r="F105" s="68">
        <v>34956</v>
      </c>
      <c r="G105" s="67">
        <f t="shared" si="15"/>
        <v>59803</v>
      </c>
      <c r="H105" s="79">
        <v>26075</v>
      </c>
      <c r="I105" s="79">
        <v>38497</v>
      </c>
      <c r="J105" s="81">
        <f t="shared" si="16"/>
        <v>64572</v>
      </c>
      <c r="L105" s="69"/>
      <c r="M105" s="69"/>
    </row>
    <row r="106" spans="1:13" ht="21">
      <c r="A106" s="65" t="s">
        <v>190</v>
      </c>
      <c r="B106" s="67">
        <v>21859</v>
      </c>
      <c r="C106" s="67">
        <v>33847</v>
      </c>
      <c r="D106" s="67">
        <f t="shared" si="14"/>
        <v>55706</v>
      </c>
      <c r="E106" s="68">
        <v>11709</v>
      </c>
      <c r="F106" s="68">
        <v>18791</v>
      </c>
      <c r="G106" s="67">
        <f t="shared" si="15"/>
        <v>30500</v>
      </c>
      <c r="H106" s="79">
        <v>15380</v>
      </c>
      <c r="I106" s="79">
        <v>26334</v>
      </c>
      <c r="J106" s="81">
        <f t="shared" si="16"/>
        <v>41714</v>
      </c>
      <c r="L106" s="69"/>
      <c r="M106" s="69"/>
    </row>
    <row r="107" spans="1:13" ht="21">
      <c r="A107" s="65" t="s">
        <v>191</v>
      </c>
      <c r="B107" s="67">
        <v>8059</v>
      </c>
      <c r="C107" s="67">
        <v>13349</v>
      </c>
      <c r="D107" s="67">
        <f t="shared" si="14"/>
        <v>21408</v>
      </c>
      <c r="E107" s="68">
        <v>4433</v>
      </c>
      <c r="F107" s="68">
        <v>7498</v>
      </c>
      <c r="G107" s="67">
        <f t="shared" si="15"/>
        <v>11931</v>
      </c>
      <c r="H107" s="79">
        <v>6736</v>
      </c>
      <c r="I107" s="79">
        <v>12637</v>
      </c>
      <c r="J107" s="81">
        <f t="shared" si="16"/>
        <v>19373</v>
      </c>
      <c r="L107" s="69"/>
      <c r="M107" s="69"/>
    </row>
    <row r="108" spans="1:13" ht="21">
      <c r="A108" s="65" t="s">
        <v>192</v>
      </c>
      <c r="B108" s="67">
        <v>2300</v>
      </c>
      <c r="C108" s="67">
        <v>3670</v>
      </c>
      <c r="D108" s="67">
        <f t="shared" si="14"/>
        <v>5970</v>
      </c>
      <c r="E108" s="68">
        <v>1064</v>
      </c>
      <c r="F108" s="68">
        <v>1830</v>
      </c>
      <c r="G108" s="67">
        <f t="shared" si="15"/>
        <v>2894</v>
      </c>
      <c r="H108" s="79">
        <v>2001</v>
      </c>
      <c r="I108" s="79">
        <v>3863</v>
      </c>
      <c r="J108" s="81">
        <f t="shared" si="16"/>
        <v>5864</v>
      </c>
      <c r="L108" s="69"/>
      <c r="M108" s="69"/>
    </row>
    <row r="109" spans="1:13" ht="21">
      <c r="A109" s="65" t="s">
        <v>193</v>
      </c>
      <c r="B109" s="67">
        <v>990</v>
      </c>
      <c r="C109" s="67">
        <v>1254</v>
      </c>
      <c r="D109" s="67">
        <f t="shared" si="14"/>
        <v>2244</v>
      </c>
      <c r="E109" s="68">
        <v>454</v>
      </c>
      <c r="F109" s="68">
        <v>624</v>
      </c>
      <c r="G109" s="67">
        <f t="shared" si="15"/>
        <v>1078</v>
      </c>
      <c r="H109" s="79">
        <v>962</v>
      </c>
      <c r="I109" s="79">
        <v>1306</v>
      </c>
      <c r="J109" s="81">
        <f t="shared" si="16"/>
        <v>2268</v>
      </c>
      <c r="L109" s="69"/>
      <c r="M109" s="69"/>
    </row>
    <row r="110" spans="1:13" ht="21">
      <c r="A110" s="72" t="s">
        <v>194</v>
      </c>
      <c r="B110" s="67">
        <f t="shared" ref="B110:J110" si="17">SUM(B88:B109)</f>
        <v>3304400</v>
      </c>
      <c r="C110" s="67">
        <f t="shared" si="17"/>
        <v>3391028</v>
      </c>
      <c r="D110" s="67">
        <f t="shared" si="17"/>
        <v>6695428</v>
      </c>
      <c r="E110" s="67">
        <f t="shared" si="17"/>
        <v>2278350</v>
      </c>
      <c r="F110" s="67">
        <f t="shared" si="17"/>
        <v>2292886</v>
      </c>
      <c r="G110" s="67">
        <f t="shared" si="17"/>
        <v>4571236</v>
      </c>
      <c r="H110" s="67">
        <f t="shared" si="17"/>
        <v>2183625</v>
      </c>
      <c r="I110" s="67">
        <f t="shared" si="17"/>
        <v>2258488</v>
      </c>
      <c r="J110" s="67">
        <f t="shared" si="17"/>
        <v>4442113</v>
      </c>
    </row>
    <row r="111" spans="1:13" s="74" customFormat="1" ht="21" customHeight="1">
      <c r="A111" s="38" t="s">
        <v>223</v>
      </c>
      <c r="B111" s="75"/>
      <c r="C111" s="75"/>
      <c r="D111" s="75"/>
      <c r="E111" s="76"/>
      <c r="F111" s="76"/>
      <c r="G111" s="76"/>
      <c r="H111" s="75"/>
      <c r="I111" s="75"/>
      <c r="J111" s="75"/>
    </row>
    <row r="112" spans="1:13" s="74" customFormat="1" ht="21">
      <c r="A112" s="38" t="s">
        <v>85</v>
      </c>
      <c r="B112" s="77"/>
      <c r="C112" s="77"/>
      <c r="D112" s="77"/>
      <c r="E112" s="78"/>
      <c r="F112" s="78"/>
      <c r="G112" s="78"/>
      <c r="H112" s="78"/>
      <c r="I112" s="78"/>
      <c r="J112" s="78"/>
    </row>
    <row r="113" spans="1:13" s="13" customFormat="1" ht="23.25" customHeight="1">
      <c r="A113" s="13" t="s">
        <v>234</v>
      </c>
    </row>
    <row r="114" spans="1:13" ht="21">
      <c r="A114" s="64"/>
      <c r="B114" s="296" t="s">
        <v>208</v>
      </c>
      <c r="C114" s="297"/>
      <c r="D114" s="298"/>
      <c r="E114" s="296" t="s">
        <v>209</v>
      </c>
      <c r="F114" s="297"/>
      <c r="G114" s="298"/>
    </row>
    <row r="115" spans="1:13" ht="21">
      <c r="A115" s="65" t="s">
        <v>172</v>
      </c>
      <c r="B115" s="80" t="s">
        <v>74</v>
      </c>
      <c r="C115" s="80" t="s">
        <v>80</v>
      </c>
      <c r="D115" s="80" t="s">
        <v>78</v>
      </c>
      <c r="E115" s="66" t="s">
        <v>74</v>
      </c>
      <c r="F115" s="66" t="s">
        <v>80</v>
      </c>
      <c r="G115" s="66" t="s">
        <v>78</v>
      </c>
    </row>
    <row r="116" spans="1:13" ht="21">
      <c r="A116" s="65">
        <v>0</v>
      </c>
      <c r="B116" s="79">
        <v>28636</v>
      </c>
      <c r="C116" s="79">
        <v>27014</v>
      </c>
      <c r="D116" s="67">
        <f>B116+C116</f>
        <v>55650</v>
      </c>
      <c r="E116" s="82">
        <v>18119</v>
      </c>
      <c r="F116" s="82">
        <v>16765</v>
      </c>
      <c r="G116" s="67">
        <f>E116+F116</f>
        <v>34884</v>
      </c>
      <c r="L116" s="83"/>
      <c r="M116" s="83"/>
    </row>
    <row r="117" spans="1:13" ht="21">
      <c r="A117" s="84" t="s">
        <v>173</v>
      </c>
      <c r="B117" s="79">
        <v>131054</v>
      </c>
      <c r="C117" s="79">
        <v>123249</v>
      </c>
      <c r="D117" s="67">
        <f t="shared" ref="D117:D137" si="18">B117+C117</f>
        <v>254303</v>
      </c>
      <c r="E117" s="82">
        <v>82705</v>
      </c>
      <c r="F117" s="82">
        <v>78176</v>
      </c>
      <c r="G117" s="67">
        <f t="shared" ref="G117:G137" si="19">E117+F117</f>
        <v>160881</v>
      </c>
      <c r="L117" s="83"/>
      <c r="M117" s="83"/>
    </row>
    <row r="118" spans="1:13" ht="21">
      <c r="A118" s="71" t="s">
        <v>174</v>
      </c>
      <c r="B118" s="79">
        <v>185991</v>
      </c>
      <c r="C118" s="79">
        <v>175767</v>
      </c>
      <c r="D118" s="67">
        <f t="shared" si="18"/>
        <v>361758</v>
      </c>
      <c r="E118" s="82">
        <v>125484</v>
      </c>
      <c r="F118" s="82">
        <v>119613</v>
      </c>
      <c r="G118" s="67">
        <f t="shared" si="19"/>
        <v>245097</v>
      </c>
      <c r="L118" s="83"/>
      <c r="M118" s="83"/>
    </row>
    <row r="119" spans="1:13" ht="21">
      <c r="A119" s="65" t="s">
        <v>175</v>
      </c>
      <c r="B119" s="79">
        <v>193791</v>
      </c>
      <c r="C119" s="79">
        <v>182685</v>
      </c>
      <c r="D119" s="67">
        <f t="shared" si="18"/>
        <v>376476</v>
      </c>
      <c r="E119" s="82">
        <v>140913</v>
      </c>
      <c r="F119" s="82">
        <v>135152</v>
      </c>
      <c r="G119" s="67">
        <f t="shared" si="19"/>
        <v>276065</v>
      </c>
      <c r="L119" s="83"/>
      <c r="M119" s="83"/>
    </row>
    <row r="120" spans="1:13" ht="21">
      <c r="A120" s="65" t="s">
        <v>176</v>
      </c>
      <c r="B120" s="79">
        <v>187830</v>
      </c>
      <c r="C120" s="79">
        <v>178444</v>
      </c>
      <c r="D120" s="67">
        <f t="shared" si="18"/>
        <v>366274</v>
      </c>
      <c r="E120" s="82">
        <v>151882</v>
      </c>
      <c r="F120" s="82">
        <v>147516</v>
      </c>
      <c r="G120" s="67">
        <f t="shared" si="19"/>
        <v>299398</v>
      </c>
      <c r="L120" s="83"/>
      <c r="M120" s="83"/>
    </row>
    <row r="121" spans="1:13" ht="21">
      <c r="A121" s="65" t="s">
        <v>177</v>
      </c>
      <c r="B121" s="79">
        <v>191062</v>
      </c>
      <c r="C121" s="79">
        <v>181011</v>
      </c>
      <c r="D121" s="67">
        <f t="shared" si="18"/>
        <v>372073</v>
      </c>
      <c r="E121" s="82">
        <v>173412</v>
      </c>
      <c r="F121" s="82">
        <v>162609</v>
      </c>
      <c r="G121" s="67">
        <f t="shared" si="19"/>
        <v>336021</v>
      </c>
      <c r="L121" s="83"/>
      <c r="M121" s="83"/>
    </row>
    <row r="122" spans="1:13" ht="21">
      <c r="A122" s="65" t="s">
        <v>178</v>
      </c>
      <c r="B122" s="79">
        <v>200827</v>
      </c>
      <c r="C122" s="79">
        <v>192701</v>
      </c>
      <c r="D122" s="67">
        <f t="shared" si="18"/>
        <v>393528</v>
      </c>
      <c r="E122" s="82">
        <v>195545</v>
      </c>
      <c r="F122" s="82">
        <v>196504</v>
      </c>
      <c r="G122" s="67">
        <f t="shared" si="19"/>
        <v>392049</v>
      </c>
      <c r="L122" s="83"/>
      <c r="M122" s="83"/>
    </row>
    <row r="123" spans="1:13" ht="21">
      <c r="A123" s="65" t="s">
        <v>179</v>
      </c>
      <c r="B123" s="79">
        <v>189195</v>
      </c>
      <c r="C123" s="79">
        <v>183955</v>
      </c>
      <c r="D123" s="67">
        <f t="shared" si="18"/>
        <v>373150</v>
      </c>
      <c r="E123" s="82">
        <v>184161</v>
      </c>
      <c r="F123" s="82">
        <v>194495</v>
      </c>
      <c r="G123" s="67">
        <f t="shared" si="19"/>
        <v>378656</v>
      </c>
      <c r="L123" s="83"/>
      <c r="M123" s="83"/>
    </row>
    <row r="124" spans="1:13" ht="21">
      <c r="A124" s="65" t="s">
        <v>180</v>
      </c>
      <c r="B124" s="79">
        <v>182008</v>
      </c>
      <c r="C124" s="79">
        <v>179826</v>
      </c>
      <c r="D124" s="67">
        <f t="shared" si="18"/>
        <v>361834</v>
      </c>
      <c r="E124" s="82">
        <v>187259</v>
      </c>
      <c r="F124" s="82">
        <v>210123</v>
      </c>
      <c r="G124" s="67">
        <f t="shared" si="19"/>
        <v>397382</v>
      </c>
      <c r="L124" s="83"/>
      <c r="M124" s="83"/>
    </row>
    <row r="125" spans="1:13" ht="21">
      <c r="A125" s="65" t="s">
        <v>181</v>
      </c>
      <c r="B125" s="79">
        <v>172573</v>
      </c>
      <c r="C125" s="79">
        <v>176920</v>
      </c>
      <c r="D125" s="67">
        <f t="shared" si="18"/>
        <v>349493</v>
      </c>
      <c r="E125" s="82">
        <v>206924</v>
      </c>
      <c r="F125" s="82">
        <v>239251</v>
      </c>
      <c r="G125" s="67">
        <f t="shared" si="19"/>
        <v>446175</v>
      </c>
      <c r="L125" s="83"/>
      <c r="M125" s="83"/>
    </row>
    <row r="126" spans="1:13" ht="21">
      <c r="A126" s="65" t="s">
        <v>182</v>
      </c>
      <c r="B126" s="79">
        <v>161841</v>
      </c>
      <c r="C126" s="79">
        <v>174974</v>
      </c>
      <c r="D126" s="67">
        <f t="shared" si="18"/>
        <v>336815</v>
      </c>
      <c r="E126" s="82">
        <v>196988</v>
      </c>
      <c r="F126" s="82">
        <v>233307</v>
      </c>
      <c r="G126" s="67">
        <f t="shared" si="19"/>
        <v>430295</v>
      </c>
      <c r="L126" s="83"/>
      <c r="M126" s="83"/>
    </row>
    <row r="127" spans="1:13" ht="21">
      <c r="A127" s="65" t="s">
        <v>183</v>
      </c>
      <c r="B127" s="79">
        <v>153703</v>
      </c>
      <c r="C127" s="79">
        <v>171038</v>
      </c>
      <c r="D127" s="67">
        <f t="shared" si="18"/>
        <v>324741</v>
      </c>
      <c r="E127" s="82">
        <v>195674</v>
      </c>
      <c r="F127" s="82">
        <v>236278</v>
      </c>
      <c r="G127" s="67">
        <f t="shared" si="19"/>
        <v>431952</v>
      </c>
      <c r="L127" s="83"/>
      <c r="M127" s="83"/>
    </row>
    <row r="128" spans="1:13" ht="21">
      <c r="A128" s="65" t="s">
        <v>184</v>
      </c>
      <c r="B128" s="79">
        <v>137905</v>
      </c>
      <c r="C128" s="79">
        <v>157810</v>
      </c>
      <c r="D128" s="67">
        <f t="shared" si="18"/>
        <v>295715</v>
      </c>
      <c r="E128" s="82">
        <v>183473</v>
      </c>
      <c r="F128" s="82">
        <v>227304</v>
      </c>
      <c r="G128" s="67">
        <f t="shared" si="19"/>
        <v>410777</v>
      </c>
      <c r="L128" s="83"/>
      <c r="M128" s="83"/>
    </row>
    <row r="129" spans="1:13" ht="21">
      <c r="A129" s="65" t="s">
        <v>185</v>
      </c>
      <c r="B129" s="79">
        <v>108207</v>
      </c>
      <c r="C129" s="79">
        <v>127084</v>
      </c>
      <c r="D129" s="67">
        <f t="shared" si="18"/>
        <v>235291</v>
      </c>
      <c r="E129" s="82">
        <v>155278</v>
      </c>
      <c r="F129" s="82">
        <v>203490</v>
      </c>
      <c r="G129" s="67">
        <f t="shared" si="19"/>
        <v>358768</v>
      </c>
      <c r="L129" s="83"/>
      <c r="M129" s="83"/>
    </row>
    <row r="130" spans="1:13" ht="21">
      <c r="A130" s="65" t="s">
        <v>186</v>
      </c>
      <c r="B130" s="79">
        <v>77312</v>
      </c>
      <c r="C130" s="79">
        <v>95631</v>
      </c>
      <c r="D130" s="67">
        <f t="shared" si="18"/>
        <v>172943</v>
      </c>
      <c r="E130" s="82">
        <v>121271</v>
      </c>
      <c r="F130" s="82">
        <v>166350</v>
      </c>
      <c r="G130" s="67">
        <f t="shared" si="19"/>
        <v>287621</v>
      </c>
      <c r="L130" s="83"/>
      <c r="M130" s="83"/>
    </row>
    <row r="131" spans="1:13" ht="21">
      <c r="A131" s="65" t="s">
        <v>187</v>
      </c>
      <c r="B131" s="79">
        <v>60478</v>
      </c>
      <c r="C131" s="79">
        <v>77961</v>
      </c>
      <c r="D131" s="67">
        <f t="shared" si="18"/>
        <v>138439</v>
      </c>
      <c r="E131" s="82">
        <v>88572</v>
      </c>
      <c r="F131" s="82">
        <v>126842</v>
      </c>
      <c r="G131" s="67">
        <f t="shared" si="19"/>
        <v>215414</v>
      </c>
      <c r="L131" s="83"/>
      <c r="M131" s="83"/>
    </row>
    <row r="132" spans="1:13" ht="21">
      <c r="A132" s="65" t="s">
        <v>188</v>
      </c>
      <c r="B132" s="79">
        <v>35877</v>
      </c>
      <c r="C132" s="79">
        <v>49571</v>
      </c>
      <c r="D132" s="67">
        <f t="shared" si="18"/>
        <v>85448</v>
      </c>
      <c r="E132" s="82">
        <v>52425</v>
      </c>
      <c r="F132" s="82">
        <v>78949</v>
      </c>
      <c r="G132" s="67">
        <f t="shared" si="19"/>
        <v>131374</v>
      </c>
      <c r="L132" s="83"/>
      <c r="M132" s="83"/>
    </row>
    <row r="133" spans="1:13" ht="21">
      <c r="A133" s="65" t="s">
        <v>189</v>
      </c>
      <c r="B133" s="79">
        <v>26018</v>
      </c>
      <c r="C133" s="79">
        <v>39043</v>
      </c>
      <c r="D133" s="67">
        <f t="shared" si="18"/>
        <v>65061</v>
      </c>
      <c r="E133" s="82">
        <v>34617</v>
      </c>
      <c r="F133" s="82">
        <v>55905</v>
      </c>
      <c r="G133" s="67">
        <f t="shared" si="19"/>
        <v>90522</v>
      </c>
      <c r="L133" s="83"/>
      <c r="M133" s="83"/>
    </row>
    <row r="134" spans="1:13" ht="21">
      <c r="A134" s="65" t="s">
        <v>190</v>
      </c>
      <c r="B134" s="79">
        <v>14569</v>
      </c>
      <c r="C134" s="79">
        <v>25152</v>
      </c>
      <c r="D134" s="67">
        <f t="shared" si="18"/>
        <v>39721</v>
      </c>
      <c r="E134" s="82">
        <v>19619</v>
      </c>
      <c r="F134" s="82">
        <v>34042</v>
      </c>
      <c r="G134" s="67">
        <f t="shared" si="19"/>
        <v>53661</v>
      </c>
      <c r="L134" s="83"/>
      <c r="M134" s="83"/>
    </row>
    <row r="135" spans="1:13" ht="21">
      <c r="A135" s="85" t="s">
        <v>191</v>
      </c>
      <c r="B135" s="79">
        <v>6515</v>
      </c>
      <c r="C135" s="79">
        <v>11993</v>
      </c>
      <c r="D135" s="67">
        <f t="shared" si="18"/>
        <v>18508</v>
      </c>
      <c r="E135" s="82">
        <v>7919</v>
      </c>
      <c r="F135" s="82">
        <v>14922</v>
      </c>
      <c r="G135" s="67">
        <f t="shared" si="19"/>
        <v>22841</v>
      </c>
      <c r="L135" s="83"/>
      <c r="M135" s="83"/>
    </row>
    <row r="136" spans="1:13" ht="21">
      <c r="A136" s="85" t="s">
        <v>192</v>
      </c>
      <c r="B136" s="79">
        <v>2601</v>
      </c>
      <c r="C136" s="79">
        <v>4287</v>
      </c>
      <c r="D136" s="67">
        <f t="shared" si="18"/>
        <v>6888</v>
      </c>
      <c r="E136" s="82">
        <v>2909</v>
      </c>
      <c r="F136" s="82">
        <v>4700</v>
      </c>
      <c r="G136" s="67">
        <f t="shared" si="19"/>
        <v>7609</v>
      </c>
      <c r="L136" s="83"/>
      <c r="M136" s="83"/>
    </row>
    <row r="137" spans="1:13" ht="21">
      <c r="A137" s="85" t="s">
        <v>193</v>
      </c>
      <c r="B137" s="79">
        <v>1741</v>
      </c>
      <c r="C137" s="79">
        <v>2457</v>
      </c>
      <c r="D137" s="67">
        <f t="shared" si="18"/>
        <v>4198</v>
      </c>
      <c r="E137" s="82">
        <v>1962</v>
      </c>
      <c r="F137" s="82">
        <v>2099</v>
      </c>
      <c r="G137" s="67">
        <f t="shared" si="19"/>
        <v>4061</v>
      </c>
      <c r="L137" s="83"/>
      <c r="M137" s="83"/>
    </row>
    <row r="138" spans="1:13" ht="21">
      <c r="A138" s="85" t="s">
        <v>194</v>
      </c>
      <c r="B138" s="67">
        <f t="shared" ref="B138:G138" si="20">SUM(B116:B137)</f>
        <v>2449734</v>
      </c>
      <c r="C138" s="67">
        <f t="shared" si="20"/>
        <v>2538573</v>
      </c>
      <c r="D138" s="67">
        <f t="shared" si="20"/>
        <v>4988307</v>
      </c>
      <c r="E138" s="67">
        <f t="shared" si="20"/>
        <v>2527111</v>
      </c>
      <c r="F138" s="67">
        <f t="shared" si="20"/>
        <v>2884392</v>
      </c>
      <c r="G138" s="67">
        <f t="shared" si="20"/>
        <v>5411503</v>
      </c>
    </row>
    <row r="139" spans="1:13" s="74" customFormat="1" ht="21" customHeight="1">
      <c r="A139" s="38" t="s">
        <v>223</v>
      </c>
      <c r="B139" s="75"/>
      <c r="C139" s="75"/>
      <c r="D139" s="75"/>
      <c r="E139" s="76"/>
      <c r="F139" s="76"/>
      <c r="G139" s="76"/>
      <c r="H139" s="75"/>
      <c r="I139" s="75"/>
      <c r="J139" s="75"/>
    </row>
    <row r="140" spans="1:13" s="74" customFormat="1" ht="21">
      <c r="A140" s="38" t="s">
        <v>85</v>
      </c>
      <c r="B140" s="77"/>
      <c r="C140" s="77"/>
      <c r="D140" s="77"/>
      <c r="E140" s="78"/>
      <c r="F140" s="78"/>
      <c r="G140" s="78"/>
      <c r="H140" s="78"/>
      <c r="I140" s="78"/>
      <c r="J140" s="78"/>
    </row>
  </sheetData>
  <mergeCells count="14">
    <mergeCell ref="B114:D114"/>
    <mergeCell ref="E114:G114"/>
    <mergeCell ref="B58:D58"/>
    <mergeCell ref="E58:G58"/>
    <mergeCell ref="H58:J58"/>
    <mergeCell ref="B86:D86"/>
    <mergeCell ref="E86:G86"/>
    <mergeCell ref="H86:J86"/>
    <mergeCell ref="B2:D2"/>
    <mergeCell ref="E2:G2"/>
    <mergeCell ref="H2:J2"/>
    <mergeCell ref="B30:D30"/>
    <mergeCell ref="E30:G30"/>
    <mergeCell ref="H30:J30"/>
  </mergeCells>
  <pageMargins left="0.74803149606299213" right="0.74803149606299213" top="0.55118110236220474" bottom="0.47" header="0.39370078740157483" footer="0.3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8"/>
  <sheetViews>
    <sheetView zoomScale="90" zoomScaleNormal="90" zoomScaleSheetLayoutView="80" workbookViewId="0">
      <selection activeCell="L15" sqref="L15"/>
    </sheetView>
  </sheetViews>
  <sheetFormatPr defaultRowHeight="18.75" customHeight="1"/>
  <cols>
    <col min="1" max="13" width="13.88671875" style="86" customWidth="1"/>
    <col min="14" max="256" width="9.109375" style="86"/>
    <col min="257" max="269" width="13.88671875" style="86" customWidth="1"/>
    <col min="270" max="512" width="9.109375" style="86"/>
    <col min="513" max="525" width="13.88671875" style="86" customWidth="1"/>
    <col min="526" max="768" width="9.109375" style="86"/>
    <col min="769" max="781" width="13.88671875" style="86" customWidth="1"/>
    <col min="782" max="1024" width="9.109375" style="86"/>
    <col min="1025" max="1037" width="13.88671875" style="86" customWidth="1"/>
    <col min="1038" max="1280" width="9.109375" style="86"/>
    <col min="1281" max="1293" width="13.88671875" style="86" customWidth="1"/>
    <col min="1294" max="1536" width="9.109375" style="86"/>
    <col min="1537" max="1549" width="13.88671875" style="86" customWidth="1"/>
    <col min="1550" max="1792" width="9.109375" style="86"/>
    <col min="1793" max="1805" width="13.88671875" style="86" customWidth="1"/>
    <col min="1806" max="2048" width="9.109375" style="86"/>
    <col min="2049" max="2061" width="13.88671875" style="86" customWidth="1"/>
    <col min="2062" max="2304" width="9.109375" style="86"/>
    <col min="2305" max="2317" width="13.88671875" style="86" customWidth="1"/>
    <col min="2318" max="2560" width="9.109375" style="86"/>
    <col min="2561" max="2573" width="13.88671875" style="86" customWidth="1"/>
    <col min="2574" max="2816" width="9.109375" style="86"/>
    <col min="2817" max="2829" width="13.88671875" style="86" customWidth="1"/>
    <col min="2830" max="3072" width="9.109375" style="86"/>
    <col min="3073" max="3085" width="13.88671875" style="86" customWidth="1"/>
    <col min="3086" max="3328" width="9.109375" style="86"/>
    <col min="3329" max="3341" width="13.88671875" style="86" customWidth="1"/>
    <col min="3342" max="3584" width="9.109375" style="86"/>
    <col min="3585" max="3597" width="13.88671875" style="86" customWidth="1"/>
    <col min="3598" max="3840" width="9.109375" style="86"/>
    <col min="3841" max="3853" width="13.88671875" style="86" customWidth="1"/>
    <col min="3854" max="4096" width="9.109375" style="86"/>
    <col min="4097" max="4109" width="13.88671875" style="86" customWidth="1"/>
    <col min="4110" max="4352" width="9.109375" style="86"/>
    <col min="4353" max="4365" width="13.88671875" style="86" customWidth="1"/>
    <col min="4366" max="4608" width="9.109375" style="86"/>
    <col min="4609" max="4621" width="13.88671875" style="86" customWidth="1"/>
    <col min="4622" max="4864" width="9.109375" style="86"/>
    <col min="4865" max="4877" width="13.88671875" style="86" customWidth="1"/>
    <col min="4878" max="5120" width="9.109375" style="86"/>
    <col min="5121" max="5133" width="13.88671875" style="86" customWidth="1"/>
    <col min="5134" max="5376" width="9.109375" style="86"/>
    <col min="5377" max="5389" width="13.88671875" style="86" customWidth="1"/>
    <col min="5390" max="5632" width="9.109375" style="86"/>
    <col min="5633" max="5645" width="13.88671875" style="86" customWidth="1"/>
    <col min="5646" max="5888" width="9.109375" style="86"/>
    <col min="5889" max="5901" width="13.88671875" style="86" customWidth="1"/>
    <col min="5902" max="6144" width="9.109375" style="86"/>
    <col min="6145" max="6157" width="13.88671875" style="86" customWidth="1"/>
    <col min="6158" max="6400" width="9.109375" style="86"/>
    <col min="6401" max="6413" width="13.88671875" style="86" customWidth="1"/>
    <col min="6414" max="6656" width="9.109375" style="86"/>
    <col min="6657" max="6669" width="13.88671875" style="86" customWidth="1"/>
    <col min="6670" max="6912" width="9.109375" style="86"/>
    <col min="6913" max="6925" width="13.88671875" style="86" customWidth="1"/>
    <col min="6926" max="7168" width="9.109375" style="86"/>
    <col min="7169" max="7181" width="13.88671875" style="86" customWidth="1"/>
    <col min="7182" max="7424" width="9.109375" style="86"/>
    <col min="7425" max="7437" width="13.88671875" style="86" customWidth="1"/>
    <col min="7438" max="7680" width="9.109375" style="86"/>
    <col min="7681" max="7693" width="13.88671875" style="86" customWidth="1"/>
    <col min="7694" max="7936" width="9.109375" style="86"/>
    <col min="7937" max="7949" width="13.88671875" style="86" customWidth="1"/>
    <col min="7950" max="8192" width="9.109375" style="86"/>
    <col min="8193" max="8205" width="13.88671875" style="86" customWidth="1"/>
    <col min="8206" max="8448" width="9.109375" style="86"/>
    <col min="8449" max="8461" width="13.88671875" style="86" customWidth="1"/>
    <col min="8462" max="8704" width="9.109375" style="86"/>
    <col min="8705" max="8717" width="13.88671875" style="86" customWidth="1"/>
    <col min="8718" max="8960" width="9.109375" style="86"/>
    <col min="8961" max="8973" width="13.88671875" style="86" customWidth="1"/>
    <col min="8974" max="9216" width="9.109375" style="86"/>
    <col min="9217" max="9229" width="13.88671875" style="86" customWidth="1"/>
    <col min="9230" max="9472" width="9.109375" style="86"/>
    <col min="9473" max="9485" width="13.88671875" style="86" customWidth="1"/>
    <col min="9486" max="9728" width="9.109375" style="86"/>
    <col min="9729" max="9741" width="13.88671875" style="86" customWidth="1"/>
    <col min="9742" max="9984" width="9.109375" style="86"/>
    <col min="9985" max="9997" width="13.88671875" style="86" customWidth="1"/>
    <col min="9998" max="10240" width="9.109375" style="86"/>
    <col min="10241" max="10253" width="13.88671875" style="86" customWidth="1"/>
    <col min="10254" max="10496" width="9.109375" style="86"/>
    <col min="10497" max="10509" width="13.88671875" style="86" customWidth="1"/>
    <col min="10510" max="10752" width="9.109375" style="86"/>
    <col min="10753" max="10765" width="13.88671875" style="86" customWidth="1"/>
    <col min="10766" max="11008" width="9.109375" style="86"/>
    <col min="11009" max="11021" width="13.88671875" style="86" customWidth="1"/>
    <col min="11022" max="11264" width="9.109375" style="86"/>
    <col min="11265" max="11277" width="13.88671875" style="86" customWidth="1"/>
    <col min="11278" max="11520" width="9.109375" style="86"/>
    <col min="11521" max="11533" width="13.88671875" style="86" customWidth="1"/>
    <col min="11534" max="11776" width="9.109375" style="86"/>
    <col min="11777" max="11789" width="13.88671875" style="86" customWidth="1"/>
    <col min="11790" max="12032" width="9.109375" style="86"/>
    <col min="12033" max="12045" width="13.88671875" style="86" customWidth="1"/>
    <col min="12046" max="12288" width="9.109375" style="86"/>
    <col min="12289" max="12301" width="13.88671875" style="86" customWidth="1"/>
    <col min="12302" max="12544" width="9.109375" style="86"/>
    <col min="12545" max="12557" width="13.88671875" style="86" customWidth="1"/>
    <col min="12558" max="12800" width="9.109375" style="86"/>
    <col min="12801" max="12813" width="13.88671875" style="86" customWidth="1"/>
    <col min="12814" max="13056" width="9.109375" style="86"/>
    <col min="13057" max="13069" width="13.88671875" style="86" customWidth="1"/>
    <col min="13070" max="13312" width="9.109375" style="86"/>
    <col min="13313" max="13325" width="13.88671875" style="86" customWidth="1"/>
    <col min="13326" max="13568" width="9.109375" style="86"/>
    <col min="13569" max="13581" width="13.88671875" style="86" customWidth="1"/>
    <col min="13582" max="13824" width="9.109375" style="86"/>
    <col min="13825" max="13837" width="13.88671875" style="86" customWidth="1"/>
    <col min="13838" max="14080" width="9.109375" style="86"/>
    <col min="14081" max="14093" width="13.88671875" style="86" customWidth="1"/>
    <col min="14094" max="14336" width="9.109375" style="86"/>
    <col min="14337" max="14349" width="13.88671875" style="86" customWidth="1"/>
    <col min="14350" max="14592" width="9.109375" style="86"/>
    <col min="14593" max="14605" width="13.88671875" style="86" customWidth="1"/>
    <col min="14606" max="14848" width="9.109375" style="86"/>
    <col min="14849" max="14861" width="13.88671875" style="86" customWidth="1"/>
    <col min="14862" max="15104" width="9.109375" style="86"/>
    <col min="15105" max="15117" width="13.88671875" style="86" customWidth="1"/>
    <col min="15118" max="15360" width="9.109375" style="86"/>
    <col min="15361" max="15373" width="13.88671875" style="86" customWidth="1"/>
    <col min="15374" max="15616" width="9.109375" style="86"/>
    <col min="15617" max="15629" width="13.88671875" style="86" customWidth="1"/>
    <col min="15630" max="15872" width="9.109375" style="86"/>
    <col min="15873" max="15885" width="13.88671875" style="86" customWidth="1"/>
    <col min="15886" max="16128" width="9.109375" style="86"/>
    <col min="16129" max="16141" width="13.88671875" style="86" customWidth="1"/>
    <col min="16142" max="16384" width="9.109375" style="86"/>
  </cols>
  <sheetData>
    <row r="1" spans="1:16" s="13" customFormat="1" ht="26.25" customHeight="1">
      <c r="A1" s="13" t="s">
        <v>235</v>
      </c>
    </row>
    <row r="2" spans="1:16" ht="18.75" customHeight="1">
      <c r="B2" s="87"/>
      <c r="C2" s="88" t="s">
        <v>210</v>
      </c>
      <c r="D2" s="89"/>
      <c r="E2" s="90"/>
      <c r="F2" s="91" t="s">
        <v>42</v>
      </c>
      <c r="G2" s="92"/>
      <c r="H2" s="93"/>
      <c r="I2" s="94" t="s">
        <v>52</v>
      </c>
      <c r="J2" s="95"/>
    </row>
    <row r="3" spans="1:16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6" ht="18.75" customHeight="1">
      <c r="A4" s="46">
        <v>0</v>
      </c>
      <c r="B4" s="99">
        <f>E4+H4+B32+E32+H32+B60+E60+H60</f>
        <v>19783</v>
      </c>
      <c r="C4" s="99">
        <f>F4+I4+C32+F32+I32+C60+F60+I60</f>
        <v>18657</v>
      </c>
      <c r="D4" s="99">
        <f>G4+J4+D32+G32+J32+D60+G60+J60</f>
        <v>38440</v>
      </c>
      <c r="E4" s="82">
        <v>4543</v>
      </c>
      <c r="F4" s="82">
        <v>4230</v>
      </c>
      <c r="G4" s="100">
        <f>E4+F4</f>
        <v>8773</v>
      </c>
      <c r="H4" s="82">
        <v>1750</v>
      </c>
      <c r="I4" s="82">
        <v>1690</v>
      </c>
      <c r="J4" s="101">
        <f>H4+I4</f>
        <v>3440</v>
      </c>
      <c r="K4" s="102"/>
      <c r="L4" s="102"/>
      <c r="M4" s="102"/>
      <c r="O4" s="102"/>
      <c r="P4" s="102"/>
    </row>
    <row r="5" spans="1:16" ht="18.75" customHeight="1">
      <c r="A5" s="59" t="s">
        <v>173</v>
      </c>
      <c r="B5" s="99">
        <f t="shared" ref="B5:D20" si="0">E5+H5+B33+E33+H33+B61+E61+H61</f>
        <v>94188</v>
      </c>
      <c r="C5" s="99">
        <f t="shared" si="0"/>
        <v>88916</v>
      </c>
      <c r="D5" s="99">
        <f t="shared" si="0"/>
        <v>183104</v>
      </c>
      <c r="E5" s="82">
        <v>21883</v>
      </c>
      <c r="F5" s="82">
        <v>20638</v>
      </c>
      <c r="G5" s="100">
        <f t="shared" ref="G5:G25" si="1">E5+F5</f>
        <v>42521</v>
      </c>
      <c r="H5" s="82">
        <v>8311</v>
      </c>
      <c r="I5" s="82">
        <v>7830</v>
      </c>
      <c r="J5" s="101">
        <f t="shared" ref="J5:J25" si="2">H5+I5</f>
        <v>16141</v>
      </c>
      <c r="K5" s="102"/>
      <c r="L5" s="102"/>
      <c r="M5" s="102"/>
      <c r="O5" s="102"/>
      <c r="P5" s="102"/>
    </row>
    <row r="6" spans="1:16" ht="18.75" customHeight="1">
      <c r="A6" s="61" t="s">
        <v>174</v>
      </c>
      <c r="B6" s="99">
        <f t="shared" si="0"/>
        <v>138895</v>
      </c>
      <c r="C6" s="99">
        <f t="shared" si="0"/>
        <v>131930</v>
      </c>
      <c r="D6" s="99">
        <f t="shared" si="0"/>
        <v>270825</v>
      </c>
      <c r="E6" s="82">
        <v>32655</v>
      </c>
      <c r="F6" s="82">
        <v>30683</v>
      </c>
      <c r="G6" s="100">
        <f t="shared" si="1"/>
        <v>63338</v>
      </c>
      <c r="H6" s="82">
        <v>12027</v>
      </c>
      <c r="I6" s="82">
        <v>11409</v>
      </c>
      <c r="J6" s="101">
        <f t="shared" si="2"/>
        <v>23436</v>
      </c>
      <c r="K6" s="102"/>
      <c r="L6" s="102"/>
      <c r="M6" s="102"/>
      <c r="O6" s="102"/>
      <c r="P6" s="102"/>
    </row>
    <row r="7" spans="1:16" ht="18.75" customHeight="1">
      <c r="A7" s="46" t="s">
        <v>175</v>
      </c>
      <c r="B7" s="99">
        <f t="shared" si="0"/>
        <v>147337</v>
      </c>
      <c r="C7" s="99">
        <f t="shared" si="0"/>
        <v>138732</v>
      </c>
      <c r="D7" s="99">
        <f t="shared" si="0"/>
        <v>286069</v>
      </c>
      <c r="E7" s="82">
        <v>34060</v>
      </c>
      <c r="F7" s="82">
        <v>31959</v>
      </c>
      <c r="G7" s="100">
        <f t="shared" si="1"/>
        <v>66019</v>
      </c>
      <c r="H7" s="82">
        <v>12741</v>
      </c>
      <c r="I7" s="82">
        <v>12005</v>
      </c>
      <c r="J7" s="101">
        <f t="shared" si="2"/>
        <v>24746</v>
      </c>
      <c r="K7" s="102"/>
      <c r="L7" s="102"/>
      <c r="M7" s="102"/>
      <c r="O7" s="102"/>
      <c r="P7" s="102"/>
    </row>
    <row r="8" spans="1:16" ht="18.75" customHeight="1">
      <c r="A8" s="46" t="s">
        <v>176</v>
      </c>
      <c r="B8" s="99">
        <f t="shared" si="0"/>
        <v>153922</v>
      </c>
      <c r="C8" s="99">
        <f t="shared" si="0"/>
        <v>146570</v>
      </c>
      <c r="D8" s="99">
        <f t="shared" si="0"/>
        <v>300492</v>
      </c>
      <c r="E8" s="82">
        <v>33682</v>
      </c>
      <c r="F8" s="82">
        <v>32352</v>
      </c>
      <c r="G8" s="100">
        <f t="shared" si="1"/>
        <v>66034</v>
      </c>
      <c r="H8" s="82">
        <v>12923</v>
      </c>
      <c r="I8" s="82">
        <v>12166</v>
      </c>
      <c r="J8" s="101">
        <f t="shared" si="2"/>
        <v>25089</v>
      </c>
      <c r="K8" s="102"/>
      <c r="L8" s="102"/>
      <c r="M8" s="102"/>
      <c r="O8" s="102"/>
      <c r="P8" s="102"/>
    </row>
    <row r="9" spans="1:16" ht="18.75" customHeight="1">
      <c r="A9" s="46" t="s">
        <v>177</v>
      </c>
      <c r="B9" s="99">
        <f t="shared" si="0"/>
        <v>161747</v>
      </c>
      <c r="C9" s="99">
        <f t="shared" si="0"/>
        <v>162586</v>
      </c>
      <c r="D9" s="99">
        <f t="shared" si="0"/>
        <v>324333</v>
      </c>
      <c r="E9" s="82">
        <v>35243</v>
      </c>
      <c r="F9" s="82">
        <v>36830</v>
      </c>
      <c r="G9" s="100">
        <f t="shared" si="1"/>
        <v>72073</v>
      </c>
      <c r="H9" s="82">
        <v>13790</v>
      </c>
      <c r="I9" s="82">
        <v>13298</v>
      </c>
      <c r="J9" s="101">
        <f t="shared" si="2"/>
        <v>27088</v>
      </c>
      <c r="K9" s="102"/>
      <c r="L9" s="102"/>
      <c r="M9" s="102"/>
      <c r="O9" s="102"/>
      <c r="P9" s="102"/>
    </row>
    <row r="10" spans="1:16" ht="18.75" customHeight="1">
      <c r="A10" s="46" t="s">
        <v>178</v>
      </c>
      <c r="B10" s="99">
        <f t="shared" si="0"/>
        <v>201102</v>
      </c>
      <c r="C10" s="99">
        <f t="shared" si="0"/>
        <v>196324</v>
      </c>
      <c r="D10" s="99">
        <f t="shared" si="0"/>
        <v>397426</v>
      </c>
      <c r="E10" s="82">
        <v>42691</v>
      </c>
      <c r="F10" s="82">
        <v>41762</v>
      </c>
      <c r="G10" s="100">
        <f t="shared" si="1"/>
        <v>84453</v>
      </c>
      <c r="H10" s="82">
        <v>17547</v>
      </c>
      <c r="I10" s="82">
        <v>16738</v>
      </c>
      <c r="J10" s="101">
        <f t="shared" si="2"/>
        <v>34285</v>
      </c>
      <c r="K10" s="102"/>
      <c r="L10" s="102"/>
      <c r="M10" s="102"/>
      <c r="O10" s="102"/>
      <c r="P10" s="102"/>
    </row>
    <row r="11" spans="1:16" ht="19.5" customHeight="1">
      <c r="A11" s="46" t="s">
        <v>179</v>
      </c>
      <c r="B11" s="99">
        <f t="shared" si="0"/>
        <v>199299</v>
      </c>
      <c r="C11" s="99">
        <f t="shared" si="0"/>
        <v>193357</v>
      </c>
      <c r="D11" s="99">
        <f t="shared" si="0"/>
        <v>392656</v>
      </c>
      <c r="E11" s="82">
        <v>41933</v>
      </c>
      <c r="F11" s="82">
        <v>40397</v>
      </c>
      <c r="G11" s="100">
        <f t="shared" si="1"/>
        <v>82330</v>
      </c>
      <c r="H11" s="82">
        <v>17081</v>
      </c>
      <c r="I11" s="82">
        <v>16108</v>
      </c>
      <c r="J11" s="101">
        <f t="shared" si="2"/>
        <v>33189</v>
      </c>
      <c r="K11" s="102"/>
      <c r="L11" s="102"/>
      <c r="M11" s="102"/>
      <c r="O11" s="102"/>
      <c r="P11" s="102"/>
    </row>
    <row r="12" spans="1:16" ht="18.75" customHeight="1">
      <c r="A12" s="46" t="s">
        <v>180</v>
      </c>
      <c r="B12" s="99">
        <f t="shared" si="0"/>
        <v>199325</v>
      </c>
      <c r="C12" s="99">
        <f t="shared" si="0"/>
        <v>194465</v>
      </c>
      <c r="D12" s="99">
        <f t="shared" si="0"/>
        <v>393790</v>
      </c>
      <c r="E12" s="82">
        <v>41035</v>
      </c>
      <c r="F12" s="82">
        <v>39884</v>
      </c>
      <c r="G12" s="100">
        <f t="shared" si="1"/>
        <v>80919</v>
      </c>
      <c r="H12" s="82">
        <v>17406</v>
      </c>
      <c r="I12" s="82">
        <v>16021</v>
      </c>
      <c r="J12" s="101">
        <f t="shared" si="2"/>
        <v>33427</v>
      </c>
      <c r="K12" s="102"/>
      <c r="L12" s="102"/>
      <c r="M12" s="102"/>
      <c r="O12" s="102"/>
      <c r="P12" s="102"/>
    </row>
    <row r="13" spans="1:16" ht="18.75" customHeight="1">
      <c r="A13" s="46" t="s">
        <v>181</v>
      </c>
      <c r="B13" s="99">
        <f t="shared" si="0"/>
        <v>198276</v>
      </c>
      <c r="C13" s="99">
        <f t="shared" si="0"/>
        <v>199432</v>
      </c>
      <c r="D13" s="99">
        <f t="shared" si="0"/>
        <v>397708</v>
      </c>
      <c r="E13" s="82">
        <v>42478</v>
      </c>
      <c r="F13" s="82">
        <v>42258</v>
      </c>
      <c r="G13" s="100">
        <f t="shared" si="1"/>
        <v>84736</v>
      </c>
      <c r="H13" s="82">
        <v>17148</v>
      </c>
      <c r="I13" s="82">
        <v>16321</v>
      </c>
      <c r="J13" s="101">
        <f t="shared" si="2"/>
        <v>33469</v>
      </c>
      <c r="K13" s="102"/>
      <c r="L13" s="102"/>
      <c r="M13" s="102"/>
      <c r="O13" s="102"/>
      <c r="P13" s="102"/>
    </row>
    <row r="14" spans="1:16" ht="18.75" customHeight="1">
      <c r="A14" s="46" t="s">
        <v>182</v>
      </c>
      <c r="B14" s="99">
        <f t="shared" si="0"/>
        <v>184789</v>
      </c>
      <c r="C14" s="99">
        <f t="shared" si="0"/>
        <v>196531</v>
      </c>
      <c r="D14" s="99">
        <f t="shared" si="0"/>
        <v>381320</v>
      </c>
      <c r="E14" s="82">
        <v>39858</v>
      </c>
      <c r="F14" s="82">
        <v>41561</v>
      </c>
      <c r="G14" s="100">
        <f t="shared" si="1"/>
        <v>81419</v>
      </c>
      <c r="H14" s="82">
        <v>16624</v>
      </c>
      <c r="I14" s="82">
        <v>16889</v>
      </c>
      <c r="J14" s="101">
        <f t="shared" si="2"/>
        <v>33513</v>
      </c>
      <c r="K14" s="102"/>
      <c r="L14" s="102"/>
      <c r="M14" s="102"/>
      <c r="O14" s="102"/>
      <c r="P14" s="102"/>
    </row>
    <row r="15" spans="1:16" ht="18.75" customHeight="1">
      <c r="A15" s="46" t="s">
        <v>183</v>
      </c>
      <c r="B15" s="99">
        <f t="shared" si="0"/>
        <v>190333</v>
      </c>
      <c r="C15" s="99">
        <f t="shared" si="0"/>
        <v>220482</v>
      </c>
      <c r="D15" s="99">
        <f t="shared" si="0"/>
        <v>410815</v>
      </c>
      <c r="E15" s="82">
        <v>39441</v>
      </c>
      <c r="F15" s="82">
        <v>46180</v>
      </c>
      <c r="G15" s="100">
        <f t="shared" si="1"/>
        <v>85621</v>
      </c>
      <c r="H15" s="82">
        <v>18293</v>
      </c>
      <c r="I15" s="82">
        <v>19583</v>
      </c>
      <c r="J15" s="101">
        <f>H15+I15</f>
        <v>37876</v>
      </c>
      <c r="K15" s="102"/>
      <c r="L15" s="102"/>
      <c r="M15" s="102"/>
      <c r="O15" s="102"/>
      <c r="P15" s="102"/>
    </row>
    <row r="16" spans="1:16" ht="18.75" customHeight="1">
      <c r="A16" s="46" t="s">
        <v>184</v>
      </c>
      <c r="B16" s="99">
        <f t="shared" si="0"/>
        <v>210925</v>
      </c>
      <c r="C16" s="99">
        <f t="shared" si="0"/>
        <v>250112</v>
      </c>
      <c r="D16" s="99">
        <f t="shared" si="0"/>
        <v>461037</v>
      </c>
      <c r="E16" s="82">
        <v>42834</v>
      </c>
      <c r="F16" s="82">
        <v>51428</v>
      </c>
      <c r="G16" s="100">
        <f t="shared" si="1"/>
        <v>94262</v>
      </c>
      <c r="H16" s="82">
        <v>20532</v>
      </c>
      <c r="I16" s="82">
        <v>21563</v>
      </c>
      <c r="J16" s="101">
        <f t="shared" si="2"/>
        <v>42095</v>
      </c>
      <c r="K16" s="102"/>
      <c r="L16" s="102"/>
      <c r="M16" s="102"/>
      <c r="O16" s="102"/>
      <c r="P16" s="102"/>
    </row>
    <row r="17" spans="1:16" ht="18.75" customHeight="1">
      <c r="A17" s="46" t="s">
        <v>185</v>
      </c>
      <c r="B17" s="99">
        <f t="shared" si="0"/>
        <v>200827</v>
      </c>
      <c r="C17" s="99">
        <f t="shared" si="0"/>
        <v>235166</v>
      </c>
      <c r="D17" s="99">
        <f t="shared" si="0"/>
        <v>435993</v>
      </c>
      <c r="E17" s="82">
        <v>40735</v>
      </c>
      <c r="F17" s="82">
        <v>47368</v>
      </c>
      <c r="G17" s="100">
        <f t="shared" si="1"/>
        <v>88103</v>
      </c>
      <c r="H17" s="82">
        <v>17717</v>
      </c>
      <c r="I17" s="82">
        <v>18496</v>
      </c>
      <c r="J17" s="101">
        <f t="shared" si="2"/>
        <v>36213</v>
      </c>
      <c r="K17" s="102"/>
      <c r="L17" s="102"/>
      <c r="M17" s="102"/>
      <c r="O17" s="102"/>
      <c r="P17" s="102"/>
    </row>
    <row r="18" spans="1:16" ht="18.75" customHeight="1">
      <c r="A18" s="46" t="s">
        <v>186</v>
      </c>
      <c r="B18" s="99">
        <f t="shared" si="0"/>
        <v>159703</v>
      </c>
      <c r="C18" s="99">
        <f t="shared" si="0"/>
        <v>188415</v>
      </c>
      <c r="D18" s="99">
        <f t="shared" si="0"/>
        <v>348118</v>
      </c>
      <c r="E18" s="82">
        <v>32904</v>
      </c>
      <c r="F18" s="82">
        <v>38182</v>
      </c>
      <c r="G18" s="100">
        <f t="shared" si="1"/>
        <v>71086</v>
      </c>
      <c r="H18" s="82">
        <v>13723</v>
      </c>
      <c r="I18" s="82">
        <v>14717</v>
      </c>
      <c r="J18" s="101">
        <f t="shared" si="2"/>
        <v>28440</v>
      </c>
      <c r="K18" s="102"/>
      <c r="L18" s="102"/>
      <c r="M18" s="102"/>
      <c r="O18" s="102"/>
      <c r="P18" s="102"/>
    </row>
    <row r="19" spans="1:16" ht="18.75" customHeight="1">
      <c r="A19" s="46" t="s">
        <v>187</v>
      </c>
      <c r="B19" s="99">
        <f t="shared" si="0"/>
        <v>101828</v>
      </c>
      <c r="C19" s="99">
        <f t="shared" si="0"/>
        <v>120140</v>
      </c>
      <c r="D19" s="99">
        <f t="shared" si="0"/>
        <v>221968</v>
      </c>
      <c r="E19" s="82">
        <v>20508</v>
      </c>
      <c r="F19" s="82">
        <v>23348</v>
      </c>
      <c r="G19" s="100">
        <f t="shared" si="1"/>
        <v>43856</v>
      </c>
      <c r="H19" s="82">
        <v>8383</v>
      </c>
      <c r="I19" s="82">
        <v>8781</v>
      </c>
      <c r="J19" s="101">
        <f t="shared" si="2"/>
        <v>17164</v>
      </c>
      <c r="K19" s="102"/>
      <c r="L19" s="102"/>
      <c r="M19" s="102"/>
      <c r="O19" s="102"/>
      <c r="P19" s="102"/>
    </row>
    <row r="20" spans="1:16" ht="18.75" customHeight="1">
      <c r="A20" s="46" t="s">
        <v>188</v>
      </c>
      <c r="B20" s="99">
        <f t="shared" si="0"/>
        <v>54136</v>
      </c>
      <c r="C20" s="99">
        <f t="shared" si="0"/>
        <v>64788</v>
      </c>
      <c r="D20" s="99">
        <f t="shared" si="0"/>
        <v>118924</v>
      </c>
      <c r="E20" s="82">
        <v>10619</v>
      </c>
      <c r="F20" s="82">
        <v>12152</v>
      </c>
      <c r="G20" s="100">
        <f t="shared" si="1"/>
        <v>22771</v>
      </c>
      <c r="H20" s="82">
        <v>4974</v>
      </c>
      <c r="I20" s="82">
        <v>5683</v>
      </c>
      <c r="J20" s="101">
        <f t="shared" si="2"/>
        <v>10657</v>
      </c>
      <c r="K20" s="102"/>
      <c r="L20" s="102"/>
      <c r="M20" s="102"/>
      <c r="O20" s="102"/>
      <c r="P20" s="102"/>
    </row>
    <row r="21" spans="1:16" ht="18.75" customHeight="1">
      <c r="A21" s="46" t="s">
        <v>189</v>
      </c>
      <c r="B21" s="99">
        <f t="shared" ref="B21:D25" si="3">E21+H21+B49+E49+H49+B77+E77+H77</f>
        <v>35360</v>
      </c>
      <c r="C21" s="99">
        <f t="shared" si="3"/>
        <v>45957</v>
      </c>
      <c r="D21" s="99">
        <f t="shared" si="3"/>
        <v>81317</v>
      </c>
      <c r="E21" s="82">
        <v>6798</v>
      </c>
      <c r="F21" s="82">
        <v>8506</v>
      </c>
      <c r="G21" s="100">
        <f t="shared" si="1"/>
        <v>15304</v>
      </c>
      <c r="H21" s="82">
        <v>3267</v>
      </c>
      <c r="I21" s="82">
        <v>3954</v>
      </c>
      <c r="J21" s="101">
        <f t="shared" si="2"/>
        <v>7221</v>
      </c>
      <c r="K21" s="102"/>
      <c r="L21" s="102"/>
      <c r="M21" s="102"/>
      <c r="O21" s="102"/>
      <c r="P21" s="102"/>
    </row>
    <row r="22" spans="1:16" ht="18.75" customHeight="1">
      <c r="A22" s="46" t="s">
        <v>190</v>
      </c>
      <c r="B22" s="99">
        <f t="shared" si="3"/>
        <v>19962</v>
      </c>
      <c r="C22" s="99">
        <f t="shared" si="3"/>
        <v>29311</v>
      </c>
      <c r="D22" s="99">
        <f t="shared" si="3"/>
        <v>49273</v>
      </c>
      <c r="E22" s="82">
        <v>3632</v>
      </c>
      <c r="F22" s="82">
        <v>5207</v>
      </c>
      <c r="G22" s="100">
        <f t="shared" si="1"/>
        <v>8839</v>
      </c>
      <c r="H22" s="82">
        <v>1641</v>
      </c>
      <c r="I22" s="82">
        <v>2381</v>
      </c>
      <c r="J22" s="101">
        <f t="shared" si="2"/>
        <v>4022</v>
      </c>
      <c r="K22" s="102"/>
      <c r="L22" s="102"/>
      <c r="M22" s="102"/>
      <c r="O22" s="102"/>
      <c r="P22" s="102"/>
    </row>
    <row r="23" spans="1:16" ht="18.75" customHeight="1">
      <c r="A23" s="46" t="s">
        <v>191</v>
      </c>
      <c r="B23" s="99">
        <f t="shared" si="3"/>
        <v>8106</v>
      </c>
      <c r="C23" s="99">
        <f t="shared" si="3"/>
        <v>12624</v>
      </c>
      <c r="D23" s="99">
        <f t="shared" si="3"/>
        <v>20730</v>
      </c>
      <c r="E23" s="82">
        <v>1526</v>
      </c>
      <c r="F23" s="82">
        <v>2215</v>
      </c>
      <c r="G23" s="100">
        <f t="shared" si="1"/>
        <v>3741</v>
      </c>
      <c r="H23" s="82">
        <v>630</v>
      </c>
      <c r="I23" s="82">
        <v>885</v>
      </c>
      <c r="J23" s="101">
        <f t="shared" si="2"/>
        <v>1515</v>
      </c>
      <c r="K23" s="102"/>
      <c r="L23" s="102"/>
      <c r="M23" s="102"/>
      <c r="O23" s="102"/>
      <c r="P23" s="102"/>
    </row>
    <row r="24" spans="1:16" ht="18.75" customHeight="1">
      <c r="A24" s="46" t="s">
        <v>192</v>
      </c>
      <c r="B24" s="99">
        <f t="shared" si="3"/>
        <v>2223</v>
      </c>
      <c r="C24" s="99">
        <f t="shared" si="3"/>
        <v>3245</v>
      </c>
      <c r="D24" s="99">
        <f t="shared" si="3"/>
        <v>5468</v>
      </c>
      <c r="E24" s="82">
        <v>458</v>
      </c>
      <c r="F24" s="82">
        <v>568</v>
      </c>
      <c r="G24" s="100">
        <f t="shared" si="1"/>
        <v>1026</v>
      </c>
      <c r="H24" s="82">
        <v>112</v>
      </c>
      <c r="I24" s="82">
        <v>176</v>
      </c>
      <c r="J24" s="101">
        <f t="shared" si="2"/>
        <v>288</v>
      </c>
      <c r="K24" s="102"/>
      <c r="L24" s="102"/>
      <c r="M24" s="102"/>
      <c r="O24" s="102"/>
      <c r="P24" s="102"/>
    </row>
    <row r="25" spans="1:16" ht="18.75" customHeight="1">
      <c r="A25" s="46" t="s">
        <v>193</v>
      </c>
      <c r="B25" s="99">
        <f t="shared" si="3"/>
        <v>1090</v>
      </c>
      <c r="C25" s="99">
        <f t="shared" si="3"/>
        <v>1208</v>
      </c>
      <c r="D25" s="99">
        <f t="shared" si="3"/>
        <v>2298</v>
      </c>
      <c r="E25" s="82">
        <v>256</v>
      </c>
      <c r="F25" s="82">
        <v>272</v>
      </c>
      <c r="G25" s="100">
        <f t="shared" si="1"/>
        <v>528</v>
      </c>
      <c r="H25" s="82">
        <v>40</v>
      </c>
      <c r="I25" s="82">
        <v>60</v>
      </c>
      <c r="J25" s="101">
        <f t="shared" si="2"/>
        <v>100</v>
      </c>
      <c r="K25" s="102"/>
      <c r="L25" s="102"/>
      <c r="M25" s="102"/>
      <c r="O25" s="102"/>
      <c r="P25" s="102"/>
    </row>
    <row r="26" spans="1:16" ht="18.75" customHeight="1">
      <c r="A26" s="46" t="s">
        <v>194</v>
      </c>
      <c r="B26" s="103">
        <f>SUM(B4:B25)</f>
        <v>2683156</v>
      </c>
      <c r="C26" s="103">
        <f>SUM(C4:C25)</f>
        <v>2838948</v>
      </c>
      <c r="D26" s="103">
        <f>G26+J26+D54+G54+J54+D82+G82+J82</f>
        <v>5522104</v>
      </c>
      <c r="E26" s="82">
        <f t="shared" ref="E26:J26" si="4">SUM(E4:E25)</f>
        <v>569772</v>
      </c>
      <c r="F26" s="82">
        <f t="shared" si="4"/>
        <v>597980</v>
      </c>
      <c r="G26" s="104">
        <f t="shared" si="4"/>
        <v>1167752</v>
      </c>
      <c r="H26" s="82">
        <f t="shared" si="4"/>
        <v>236660</v>
      </c>
      <c r="I26" s="82">
        <f t="shared" si="4"/>
        <v>236754</v>
      </c>
      <c r="J26" s="105">
        <f t="shared" si="4"/>
        <v>473414</v>
      </c>
      <c r="K26" s="102"/>
      <c r="L26" s="102"/>
      <c r="M26" s="102"/>
    </row>
    <row r="27" spans="1:16" s="10" customFormat="1" ht="29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6" s="10" customFormat="1" ht="21">
      <c r="A28" s="38" t="s">
        <v>85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6" s="13" customFormat="1" ht="26.25" customHeight="1">
      <c r="A29" s="13" t="s">
        <v>236</v>
      </c>
    </row>
    <row r="30" spans="1:16" ht="18.75" customHeight="1">
      <c r="B30" s="106"/>
      <c r="C30" s="107" t="s">
        <v>65</v>
      </c>
      <c r="D30" s="108"/>
      <c r="E30" s="109"/>
      <c r="F30" s="110" t="s">
        <v>25</v>
      </c>
      <c r="G30" s="111"/>
      <c r="H30" s="112"/>
      <c r="I30" s="113" t="s">
        <v>14</v>
      </c>
      <c r="J30" s="114"/>
    </row>
    <row r="31" spans="1:16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6" ht="18.75" customHeight="1">
      <c r="A32" s="46">
        <v>0</v>
      </c>
      <c r="B32" s="82">
        <v>1369</v>
      </c>
      <c r="C32" s="82">
        <v>1290</v>
      </c>
      <c r="D32" s="118">
        <f>B32+C32</f>
        <v>2659</v>
      </c>
      <c r="E32" s="82">
        <v>1183</v>
      </c>
      <c r="F32" s="82">
        <v>1136</v>
      </c>
      <c r="G32" s="119">
        <f>E32+F32</f>
        <v>2319</v>
      </c>
      <c r="H32" s="82">
        <v>6348</v>
      </c>
      <c r="I32" s="82">
        <v>6019</v>
      </c>
      <c r="J32" s="120">
        <f>H32+I32</f>
        <v>12367</v>
      </c>
      <c r="K32" s="102"/>
      <c r="L32" s="102"/>
      <c r="M32" s="102"/>
      <c r="N32" s="121"/>
      <c r="O32" s="102"/>
      <c r="P32" s="102"/>
    </row>
    <row r="33" spans="1:16" ht="18.75" customHeight="1">
      <c r="A33" s="59" t="s">
        <v>173</v>
      </c>
      <c r="B33" s="82">
        <v>6955</v>
      </c>
      <c r="C33" s="82">
        <v>6404</v>
      </c>
      <c r="D33" s="118">
        <f t="shared" ref="D33:D53" si="5">B33+C33</f>
        <v>13359</v>
      </c>
      <c r="E33" s="82">
        <v>5822</v>
      </c>
      <c r="F33" s="82">
        <v>5476</v>
      </c>
      <c r="G33" s="119">
        <f t="shared" ref="G33:G53" si="6">E33+F33</f>
        <v>11298</v>
      </c>
      <c r="H33" s="82">
        <v>29684</v>
      </c>
      <c r="I33" s="82">
        <v>28120</v>
      </c>
      <c r="J33" s="120">
        <f t="shared" ref="J33:J53" si="7">H33+I33</f>
        <v>57804</v>
      </c>
      <c r="K33" s="102"/>
      <c r="L33" s="102"/>
      <c r="M33" s="102"/>
      <c r="N33" s="121"/>
      <c r="O33" s="102"/>
      <c r="P33" s="102"/>
    </row>
    <row r="34" spans="1:16" ht="18.75" customHeight="1">
      <c r="A34" s="61" t="s">
        <v>174</v>
      </c>
      <c r="B34" s="82">
        <v>10175</v>
      </c>
      <c r="C34" s="82">
        <v>9638</v>
      </c>
      <c r="D34" s="118">
        <f t="shared" si="5"/>
        <v>19813</v>
      </c>
      <c r="E34" s="82">
        <v>8672</v>
      </c>
      <c r="F34" s="82">
        <v>8311</v>
      </c>
      <c r="G34" s="119">
        <f t="shared" si="6"/>
        <v>16983</v>
      </c>
      <c r="H34" s="82">
        <v>43064</v>
      </c>
      <c r="I34" s="82">
        <v>41021</v>
      </c>
      <c r="J34" s="120">
        <f t="shared" si="7"/>
        <v>84085</v>
      </c>
      <c r="K34" s="102"/>
      <c r="L34" s="102"/>
      <c r="M34" s="102"/>
      <c r="N34" s="121"/>
      <c r="O34" s="102"/>
      <c r="P34" s="102"/>
    </row>
    <row r="35" spans="1:16" ht="18.75" customHeight="1">
      <c r="A35" s="46" t="s">
        <v>175</v>
      </c>
      <c r="B35" s="82">
        <v>11257</v>
      </c>
      <c r="C35" s="82">
        <v>10462</v>
      </c>
      <c r="D35" s="118">
        <f t="shared" si="5"/>
        <v>21719</v>
      </c>
      <c r="E35" s="82">
        <v>10229</v>
      </c>
      <c r="F35" s="82">
        <v>9441</v>
      </c>
      <c r="G35" s="119">
        <f t="shared" si="6"/>
        <v>19670</v>
      </c>
      <c r="H35" s="82">
        <v>44671</v>
      </c>
      <c r="I35" s="82">
        <v>42237</v>
      </c>
      <c r="J35" s="120">
        <f t="shared" si="7"/>
        <v>86908</v>
      </c>
      <c r="K35" s="102"/>
      <c r="L35" s="102"/>
      <c r="M35" s="102"/>
      <c r="N35" s="121"/>
      <c r="O35" s="102"/>
      <c r="P35" s="102"/>
    </row>
    <row r="36" spans="1:16" ht="18.75" customHeight="1">
      <c r="A36" s="46" t="s">
        <v>176</v>
      </c>
      <c r="B36" s="82">
        <v>11492</v>
      </c>
      <c r="C36" s="82">
        <v>11284</v>
      </c>
      <c r="D36" s="118">
        <f t="shared" si="5"/>
        <v>22776</v>
      </c>
      <c r="E36" s="82">
        <v>11035</v>
      </c>
      <c r="F36" s="82">
        <v>10224</v>
      </c>
      <c r="G36" s="119">
        <f t="shared" si="6"/>
        <v>21259</v>
      </c>
      <c r="H36" s="82">
        <v>47709</v>
      </c>
      <c r="I36" s="82">
        <v>45496</v>
      </c>
      <c r="J36" s="120">
        <f t="shared" si="7"/>
        <v>93205</v>
      </c>
      <c r="K36" s="102"/>
      <c r="L36" s="102"/>
      <c r="M36" s="102"/>
      <c r="N36" s="121"/>
      <c r="O36" s="102"/>
      <c r="P36" s="102"/>
    </row>
    <row r="37" spans="1:16" ht="18.75" customHeight="1">
      <c r="A37" s="46" t="s">
        <v>177</v>
      </c>
      <c r="B37" s="82">
        <v>13299</v>
      </c>
      <c r="C37" s="82">
        <v>12937</v>
      </c>
      <c r="D37" s="118">
        <f t="shared" si="5"/>
        <v>26236</v>
      </c>
      <c r="E37" s="82">
        <v>11443</v>
      </c>
      <c r="F37" s="82">
        <v>11660</v>
      </c>
      <c r="G37" s="119">
        <f t="shared" si="6"/>
        <v>23103</v>
      </c>
      <c r="H37" s="82">
        <v>49269</v>
      </c>
      <c r="I37" s="82">
        <v>48875</v>
      </c>
      <c r="J37" s="120">
        <f t="shared" si="7"/>
        <v>98144</v>
      </c>
      <c r="K37" s="102"/>
      <c r="L37" s="102"/>
      <c r="M37" s="102"/>
      <c r="N37" s="121"/>
      <c r="O37" s="102"/>
      <c r="P37" s="102"/>
    </row>
    <row r="38" spans="1:16" ht="18.75" customHeight="1">
      <c r="A38" s="46" t="s">
        <v>178</v>
      </c>
      <c r="B38" s="82">
        <v>16537</v>
      </c>
      <c r="C38" s="82">
        <v>16105</v>
      </c>
      <c r="D38" s="118">
        <f t="shared" si="5"/>
        <v>32642</v>
      </c>
      <c r="E38" s="82">
        <v>15020</v>
      </c>
      <c r="F38" s="82">
        <v>14564</v>
      </c>
      <c r="G38" s="119">
        <f t="shared" si="6"/>
        <v>29584</v>
      </c>
      <c r="H38" s="82">
        <v>59229</v>
      </c>
      <c r="I38" s="82">
        <v>59055</v>
      </c>
      <c r="J38" s="120">
        <f t="shared" si="7"/>
        <v>118284</v>
      </c>
      <c r="K38" s="102"/>
      <c r="L38" s="102"/>
      <c r="M38" s="102"/>
      <c r="N38" s="121"/>
      <c r="O38" s="102"/>
      <c r="P38" s="102"/>
    </row>
    <row r="39" spans="1:16" ht="18.75" customHeight="1">
      <c r="A39" s="46" t="s">
        <v>179</v>
      </c>
      <c r="B39" s="82">
        <v>15949</v>
      </c>
      <c r="C39" s="82">
        <v>15075</v>
      </c>
      <c r="D39" s="118">
        <f>B39+C39</f>
        <v>31024</v>
      </c>
      <c r="E39" s="82">
        <v>15057</v>
      </c>
      <c r="F39" s="82">
        <v>14049</v>
      </c>
      <c r="G39" s="119">
        <f t="shared" si="6"/>
        <v>29106</v>
      </c>
      <c r="H39" s="82">
        <v>59378</v>
      </c>
      <c r="I39" s="82">
        <v>59781</v>
      </c>
      <c r="J39" s="120">
        <f t="shared" si="7"/>
        <v>119159</v>
      </c>
      <c r="K39" s="102"/>
      <c r="L39" s="102"/>
      <c r="M39" s="102"/>
      <c r="N39" s="121"/>
      <c r="O39" s="102"/>
      <c r="P39" s="102"/>
    </row>
    <row r="40" spans="1:16" ht="18.75" customHeight="1">
      <c r="A40" s="46" t="s">
        <v>180</v>
      </c>
      <c r="B40" s="82">
        <v>16392</v>
      </c>
      <c r="C40" s="82">
        <v>15780</v>
      </c>
      <c r="D40" s="118">
        <f t="shared" si="5"/>
        <v>32172</v>
      </c>
      <c r="E40" s="82">
        <v>14982</v>
      </c>
      <c r="F40" s="82">
        <v>14245</v>
      </c>
      <c r="G40" s="119">
        <f t="shared" si="6"/>
        <v>29227</v>
      </c>
      <c r="H40" s="82">
        <v>60341</v>
      </c>
      <c r="I40" s="82">
        <v>61020</v>
      </c>
      <c r="J40" s="120">
        <f t="shared" si="7"/>
        <v>121361</v>
      </c>
      <c r="K40" s="102"/>
      <c r="L40" s="102"/>
      <c r="M40" s="102"/>
      <c r="N40" s="121"/>
      <c r="O40" s="102"/>
      <c r="P40" s="102"/>
    </row>
    <row r="41" spans="1:16" ht="18.75" customHeight="1">
      <c r="A41" s="46" t="s">
        <v>181</v>
      </c>
      <c r="B41" s="82">
        <v>16264</v>
      </c>
      <c r="C41" s="82">
        <v>16250</v>
      </c>
      <c r="D41" s="118">
        <f t="shared" si="5"/>
        <v>32514</v>
      </c>
      <c r="E41" s="82">
        <v>15369</v>
      </c>
      <c r="F41" s="82">
        <v>15238</v>
      </c>
      <c r="G41" s="119">
        <f t="shared" si="6"/>
        <v>30607</v>
      </c>
      <c r="H41" s="82">
        <v>60084</v>
      </c>
      <c r="I41" s="82">
        <v>62342</v>
      </c>
      <c r="J41" s="120">
        <f t="shared" si="7"/>
        <v>122426</v>
      </c>
      <c r="K41" s="102"/>
      <c r="L41" s="102"/>
      <c r="M41" s="102"/>
      <c r="N41" s="121"/>
      <c r="O41" s="102"/>
      <c r="P41" s="102"/>
    </row>
    <row r="42" spans="1:16" ht="18.75" customHeight="1">
      <c r="A42" s="46" t="s">
        <v>182</v>
      </c>
      <c r="B42" s="82">
        <v>16582</v>
      </c>
      <c r="C42" s="82">
        <v>17319</v>
      </c>
      <c r="D42" s="118">
        <f t="shared" si="5"/>
        <v>33901</v>
      </c>
      <c r="E42" s="82">
        <v>15124</v>
      </c>
      <c r="F42" s="82">
        <v>16071</v>
      </c>
      <c r="G42" s="119">
        <f t="shared" si="6"/>
        <v>31195</v>
      </c>
      <c r="H42" s="82">
        <v>51291</v>
      </c>
      <c r="I42" s="82">
        <v>56706</v>
      </c>
      <c r="J42" s="120">
        <f t="shared" si="7"/>
        <v>107997</v>
      </c>
      <c r="K42" s="102"/>
      <c r="L42" s="102"/>
      <c r="M42" s="102"/>
      <c r="N42" s="121"/>
      <c r="O42" s="102"/>
      <c r="P42" s="102"/>
    </row>
    <row r="43" spans="1:16" ht="18.75" customHeight="1">
      <c r="A43" s="46" t="s">
        <v>183</v>
      </c>
      <c r="B43" s="82">
        <v>16971</v>
      </c>
      <c r="C43" s="82">
        <v>20635</v>
      </c>
      <c r="D43" s="118">
        <f t="shared" si="5"/>
        <v>37606</v>
      </c>
      <c r="E43" s="82">
        <v>17053</v>
      </c>
      <c r="F43" s="82">
        <v>19467</v>
      </c>
      <c r="G43" s="119">
        <f t="shared" si="6"/>
        <v>36520</v>
      </c>
      <c r="H43" s="82">
        <v>49895</v>
      </c>
      <c r="I43" s="82">
        <v>59829</v>
      </c>
      <c r="J43" s="120">
        <f t="shared" si="7"/>
        <v>109724</v>
      </c>
      <c r="K43" s="102"/>
      <c r="L43" s="102"/>
      <c r="M43" s="102"/>
      <c r="N43" s="121"/>
      <c r="O43" s="102"/>
      <c r="P43" s="102"/>
    </row>
    <row r="44" spans="1:16" ht="18.75" customHeight="1">
      <c r="A44" s="46" t="s">
        <v>184</v>
      </c>
      <c r="B44" s="82">
        <v>19278</v>
      </c>
      <c r="C44" s="82">
        <v>23219</v>
      </c>
      <c r="D44" s="118">
        <f t="shared" si="5"/>
        <v>42497</v>
      </c>
      <c r="E44" s="82">
        <v>18348</v>
      </c>
      <c r="F44" s="82">
        <v>21571</v>
      </c>
      <c r="G44" s="119">
        <f t="shared" si="6"/>
        <v>39919</v>
      </c>
      <c r="H44" s="82">
        <v>56027</v>
      </c>
      <c r="I44" s="82">
        <v>70119</v>
      </c>
      <c r="J44" s="120">
        <f t="shared" si="7"/>
        <v>126146</v>
      </c>
      <c r="K44" s="102"/>
      <c r="L44" s="102"/>
      <c r="M44" s="102"/>
      <c r="N44" s="121"/>
      <c r="O44" s="102"/>
      <c r="P44" s="102"/>
    </row>
    <row r="45" spans="1:16" ht="18.75" customHeight="1">
      <c r="A45" s="46" t="s">
        <v>185</v>
      </c>
      <c r="B45" s="82">
        <v>18042</v>
      </c>
      <c r="C45" s="82">
        <v>21054</v>
      </c>
      <c r="D45" s="118">
        <f t="shared" si="5"/>
        <v>39096</v>
      </c>
      <c r="E45" s="82">
        <v>16703</v>
      </c>
      <c r="F45" s="82">
        <v>19869</v>
      </c>
      <c r="G45" s="119">
        <f t="shared" si="6"/>
        <v>36572</v>
      </c>
      <c r="H45" s="82">
        <v>56430</v>
      </c>
      <c r="I45" s="82">
        <v>70079</v>
      </c>
      <c r="J45" s="120">
        <f t="shared" si="7"/>
        <v>126509</v>
      </c>
      <c r="K45" s="102"/>
      <c r="L45" s="102"/>
      <c r="M45" s="102"/>
      <c r="N45" s="121"/>
      <c r="O45" s="102"/>
      <c r="P45" s="102"/>
    </row>
    <row r="46" spans="1:16" ht="18.75" customHeight="1">
      <c r="A46" s="46" t="s">
        <v>186</v>
      </c>
      <c r="B46" s="82">
        <v>14341</v>
      </c>
      <c r="C46" s="82">
        <v>16464</v>
      </c>
      <c r="D46" s="118">
        <f t="shared" si="5"/>
        <v>30805</v>
      </c>
      <c r="E46" s="82">
        <v>13431</v>
      </c>
      <c r="F46" s="82">
        <v>16330</v>
      </c>
      <c r="G46" s="119">
        <f t="shared" si="6"/>
        <v>29761</v>
      </c>
      <c r="H46" s="82">
        <v>45173</v>
      </c>
      <c r="I46" s="82">
        <v>56294</v>
      </c>
      <c r="J46" s="120">
        <f t="shared" si="7"/>
        <v>101467</v>
      </c>
      <c r="K46" s="102"/>
      <c r="L46" s="102"/>
      <c r="M46" s="102"/>
      <c r="N46" s="121"/>
      <c r="O46" s="102"/>
      <c r="P46" s="102"/>
    </row>
    <row r="47" spans="1:16" ht="18.75" customHeight="1">
      <c r="A47" s="46" t="s">
        <v>187</v>
      </c>
      <c r="B47" s="82">
        <v>9298</v>
      </c>
      <c r="C47" s="82">
        <v>10564</v>
      </c>
      <c r="D47" s="118">
        <f t="shared" si="5"/>
        <v>19862</v>
      </c>
      <c r="E47" s="82">
        <v>8670</v>
      </c>
      <c r="F47" s="82">
        <v>11160</v>
      </c>
      <c r="G47" s="119">
        <f t="shared" si="6"/>
        <v>19830</v>
      </c>
      <c r="H47" s="82">
        <v>28775</v>
      </c>
      <c r="I47" s="82">
        <v>35421</v>
      </c>
      <c r="J47" s="120">
        <f t="shared" si="7"/>
        <v>64196</v>
      </c>
      <c r="K47" s="102"/>
      <c r="L47" s="102"/>
      <c r="M47" s="102"/>
      <c r="N47" s="121"/>
      <c r="O47" s="102"/>
      <c r="P47" s="102"/>
    </row>
    <row r="48" spans="1:16" ht="18.75" customHeight="1">
      <c r="A48" s="46" t="s">
        <v>188</v>
      </c>
      <c r="B48" s="82">
        <v>4547</v>
      </c>
      <c r="C48" s="82">
        <v>5248</v>
      </c>
      <c r="D48" s="118">
        <f t="shared" si="5"/>
        <v>9795</v>
      </c>
      <c r="E48" s="82">
        <v>4918</v>
      </c>
      <c r="F48" s="82">
        <v>6954</v>
      </c>
      <c r="G48" s="119">
        <f t="shared" si="6"/>
        <v>11872</v>
      </c>
      <c r="H48" s="82">
        <v>14758</v>
      </c>
      <c r="I48" s="82">
        <v>17664</v>
      </c>
      <c r="J48" s="120">
        <f t="shared" si="7"/>
        <v>32422</v>
      </c>
      <c r="K48" s="102"/>
      <c r="L48" s="102"/>
      <c r="M48" s="102"/>
      <c r="N48" s="121"/>
      <c r="O48" s="102"/>
      <c r="P48" s="102"/>
    </row>
    <row r="49" spans="1:16" ht="18.75" customHeight="1">
      <c r="A49" s="46" t="s">
        <v>189</v>
      </c>
      <c r="B49" s="82">
        <v>2849</v>
      </c>
      <c r="C49" s="82">
        <v>3664</v>
      </c>
      <c r="D49" s="118">
        <f t="shared" si="5"/>
        <v>6513</v>
      </c>
      <c r="E49" s="82">
        <v>2957</v>
      </c>
      <c r="F49" s="82">
        <v>4667</v>
      </c>
      <c r="G49" s="119">
        <f t="shared" si="6"/>
        <v>7624</v>
      </c>
      <c r="H49" s="82">
        <v>9798</v>
      </c>
      <c r="I49" s="82">
        <v>12950</v>
      </c>
      <c r="J49" s="120">
        <f t="shared" si="7"/>
        <v>22748</v>
      </c>
      <c r="K49" s="102"/>
      <c r="L49" s="102"/>
      <c r="M49" s="102"/>
      <c r="N49" s="121"/>
      <c r="O49" s="102"/>
      <c r="P49" s="102"/>
    </row>
    <row r="50" spans="1:16" ht="18.75" customHeight="1">
      <c r="A50" s="46" t="s">
        <v>190</v>
      </c>
      <c r="B50" s="82">
        <v>1568</v>
      </c>
      <c r="C50" s="82">
        <v>2209</v>
      </c>
      <c r="D50" s="118">
        <f t="shared" si="5"/>
        <v>3777</v>
      </c>
      <c r="E50" s="82">
        <v>1355</v>
      </c>
      <c r="F50" s="82">
        <v>2531</v>
      </c>
      <c r="G50" s="119">
        <f t="shared" si="6"/>
        <v>3886</v>
      </c>
      <c r="H50" s="82">
        <v>6165</v>
      </c>
      <c r="I50" s="82">
        <v>8926</v>
      </c>
      <c r="J50" s="120">
        <f t="shared" si="7"/>
        <v>15091</v>
      </c>
      <c r="K50" s="102"/>
      <c r="L50" s="102"/>
      <c r="M50" s="102"/>
      <c r="N50" s="121"/>
      <c r="O50" s="102"/>
      <c r="P50" s="102"/>
    </row>
    <row r="51" spans="1:16" ht="18.75" customHeight="1">
      <c r="A51" s="46" t="s">
        <v>191</v>
      </c>
      <c r="B51" s="82">
        <v>537</v>
      </c>
      <c r="C51" s="82">
        <v>857</v>
      </c>
      <c r="D51" s="118">
        <f t="shared" si="5"/>
        <v>1394</v>
      </c>
      <c r="E51" s="82">
        <v>445</v>
      </c>
      <c r="F51" s="82">
        <v>868</v>
      </c>
      <c r="G51" s="119">
        <f t="shared" si="6"/>
        <v>1313</v>
      </c>
      <c r="H51" s="82">
        <v>2824</v>
      </c>
      <c r="I51" s="82">
        <v>4323</v>
      </c>
      <c r="J51" s="120">
        <f t="shared" si="7"/>
        <v>7147</v>
      </c>
      <c r="K51" s="102"/>
      <c r="L51" s="102"/>
      <c r="M51" s="102"/>
      <c r="N51" s="121"/>
      <c r="O51" s="102"/>
      <c r="P51" s="102"/>
    </row>
    <row r="52" spans="1:16" ht="18.75" customHeight="1">
      <c r="A52" s="46" t="s">
        <v>192</v>
      </c>
      <c r="B52" s="82">
        <v>102</v>
      </c>
      <c r="C52" s="82">
        <v>183</v>
      </c>
      <c r="D52" s="118">
        <f t="shared" si="5"/>
        <v>285</v>
      </c>
      <c r="E52" s="82">
        <v>88</v>
      </c>
      <c r="F52" s="82">
        <v>181</v>
      </c>
      <c r="G52" s="119">
        <f t="shared" si="6"/>
        <v>269</v>
      </c>
      <c r="H52" s="82">
        <v>894</v>
      </c>
      <c r="I52" s="82">
        <v>1232</v>
      </c>
      <c r="J52" s="120">
        <f t="shared" si="7"/>
        <v>2126</v>
      </c>
      <c r="K52" s="102"/>
      <c r="L52" s="102"/>
      <c r="M52" s="102"/>
      <c r="N52" s="121"/>
      <c r="O52" s="102"/>
      <c r="P52" s="102"/>
    </row>
    <row r="53" spans="1:16" ht="18.75" customHeight="1">
      <c r="A53" s="46" t="s">
        <v>193</v>
      </c>
      <c r="B53" s="82">
        <v>33</v>
      </c>
      <c r="C53" s="82">
        <v>42</v>
      </c>
      <c r="D53" s="118">
        <f t="shared" si="5"/>
        <v>75</v>
      </c>
      <c r="E53" s="82">
        <v>22</v>
      </c>
      <c r="F53" s="82">
        <v>38</v>
      </c>
      <c r="G53" s="119">
        <f t="shared" si="6"/>
        <v>60</v>
      </c>
      <c r="H53" s="82">
        <v>479</v>
      </c>
      <c r="I53" s="82">
        <v>512</v>
      </c>
      <c r="J53" s="120">
        <f t="shared" si="7"/>
        <v>991</v>
      </c>
      <c r="K53" s="102"/>
      <c r="L53" s="102"/>
      <c r="M53" s="102"/>
      <c r="N53" s="121"/>
      <c r="O53" s="102"/>
      <c r="P53" s="102"/>
    </row>
    <row r="54" spans="1:16" ht="18.75" customHeight="1">
      <c r="A54" s="46" t="s">
        <v>194</v>
      </c>
      <c r="B54" s="82">
        <f t="shared" ref="B54:J54" si="8">SUM(B32:B53)</f>
        <v>223837</v>
      </c>
      <c r="C54" s="82">
        <f t="shared" si="8"/>
        <v>236683</v>
      </c>
      <c r="D54" s="101">
        <f t="shared" si="8"/>
        <v>460520</v>
      </c>
      <c r="E54" s="82">
        <f t="shared" si="8"/>
        <v>207926</v>
      </c>
      <c r="F54" s="82">
        <f t="shared" si="8"/>
        <v>224051</v>
      </c>
      <c r="G54" s="119">
        <f t="shared" si="8"/>
        <v>431977</v>
      </c>
      <c r="H54" s="82">
        <f t="shared" si="8"/>
        <v>782286</v>
      </c>
      <c r="I54" s="82">
        <f t="shared" si="8"/>
        <v>848021</v>
      </c>
      <c r="J54" s="119">
        <f t="shared" si="8"/>
        <v>1630307</v>
      </c>
      <c r="K54" s="102"/>
      <c r="L54" s="102"/>
    </row>
    <row r="55" spans="1:16" s="10" customFormat="1" ht="29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6" s="10" customFormat="1" ht="21">
      <c r="A56" s="38" t="s">
        <v>85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6" s="13" customFormat="1" ht="26.25" customHeight="1">
      <c r="A57" s="13" t="s">
        <v>236</v>
      </c>
    </row>
    <row r="58" spans="1:16" ht="18.75" customHeight="1">
      <c r="B58" s="122"/>
      <c r="C58" s="123" t="s">
        <v>63</v>
      </c>
      <c r="D58" s="124"/>
      <c r="E58" s="125"/>
      <c r="F58" s="126" t="s">
        <v>30</v>
      </c>
      <c r="G58" s="127"/>
      <c r="H58" s="128"/>
      <c r="I58" s="129" t="s">
        <v>32</v>
      </c>
      <c r="J58" s="130"/>
    </row>
    <row r="59" spans="1:16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  <c r="H59" s="133" t="s">
        <v>74</v>
      </c>
      <c r="I59" s="133" t="s">
        <v>80</v>
      </c>
      <c r="J59" s="133" t="s">
        <v>78</v>
      </c>
    </row>
    <row r="60" spans="1:16" ht="18.75" customHeight="1">
      <c r="A60" s="46">
        <v>0</v>
      </c>
      <c r="B60" s="82">
        <v>1320</v>
      </c>
      <c r="C60" s="82">
        <v>1269</v>
      </c>
      <c r="D60" s="99">
        <f>B60+C60</f>
        <v>2589</v>
      </c>
      <c r="E60" s="82">
        <v>2014</v>
      </c>
      <c r="F60" s="82">
        <v>1832</v>
      </c>
      <c r="G60" s="134">
        <f>E60+F60</f>
        <v>3846</v>
      </c>
      <c r="H60" s="82">
        <v>1256</v>
      </c>
      <c r="I60" s="82">
        <v>1191</v>
      </c>
      <c r="J60" s="135">
        <f>H60+I60</f>
        <v>2447</v>
      </c>
      <c r="K60" s="102"/>
      <c r="L60" s="102"/>
      <c r="M60" s="102"/>
      <c r="O60" s="102"/>
      <c r="P60" s="102"/>
    </row>
    <row r="61" spans="1:16" ht="18.75" customHeight="1">
      <c r="A61" s="59" t="s">
        <v>173</v>
      </c>
      <c r="B61" s="82">
        <v>6128</v>
      </c>
      <c r="C61" s="82">
        <v>5697</v>
      </c>
      <c r="D61" s="99">
        <f t="shared" ref="D61:D81" si="9">B61+C61</f>
        <v>11825</v>
      </c>
      <c r="E61" s="82">
        <v>9450</v>
      </c>
      <c r="F61" s="82">
        <v>8941</v>
      </c>
      <c r="G61" s="134">
        <f t="shared" ref="G61:G81" si="10">E61+F61</f>
        <v>18391</v>
      </c>
      <c r="H61" s="82">
        <v>5955</v>
      </c>
      <c r="I61" s="82">
        <v>5810</v>
      </c>
      <c r="J61" s="135">
        <f t="shared" ref="J61:J81" si="11">H61+I61</f>
        <v>11765</v>
      </c>
      <c r="K61" s="102"/>
      <c r="L61" s="102"/>
      <c r="M61" s="102"/>
      <c r="N61" s="121"/>
      <c r="O61" s="102"/>
      <c r="P61" s="102"/>
    </row>
    <row r="62" spans="1:16" ht="18.75" customHeight="1">
      <c r="A62" s="61" t="s">
        <v>174</v>
      </c>
      <c r="B62" s="82">
        <v>8982</v>
      </c>
      <c r="C62" s="82">
        <v>8556</v>
      </c>
      <c r="D62" s="99">
        <f t="shared" si="9"/>
        <v>17538</v>
      </c>
      <c r="E62" s="82">
        <v>14416</v>
      </c>
      <c r="F62" s="82">
        <v>13795</v>
      </c>
      <c r="G62" s="134">
        <f t="shared" si="10"/>
        <v>28211</v>
      </c>
      <c r="H62" s="82">
        <v>8904</v>
      </c>
      <c r="I62" s="82">
        <v>8517</v>
      </c>
      <c r="J62" s="135">
        <f t="shared" si="11"/>
        <v>17421</v>
      </c>
      <c r="K62" s="102"/>
      <c r="L62" s="102"/>
      <c r="M62" s="102"/>
      <c r="N62" s="121"/>
      <c r="O62" s="102"/>
      <c r="P62" s="102"/>
    </row>
    <row r="63" spans="1:16" ht="18.75" customHeight="1">
      <c r="A63" s="46" t="s">
        <v>175</v>
      </c>
      <c r="B63" s="82">
        <v>9256</v>
      </c>
      <c r="C63" s="82">
        <v>8708</v>
      </c>
      <c r="D63" s="99">
        <f t="shared" si="9"/>
        <v>17964</v>
      </c>
      <c r="E63" s="82">
        <v>15778</v>
      </c>
      <c r="F63" s="82">
        <v>15082</v>
      </c>
      <c r="G63" s="134">
        <f t="shared" si="10"/>
        <v>30860</v>
      </c>
      <c r="H63" s="82">
        <v>9345</v>
      </c>
      <c r="I63" s="82">
        <v>8838</v>
      </c>
      <c r="J63" s="135">
        <f t="shared" si="11"/>
        <v>18183</v>
      </c>
      <c r="K63" s="102"/>
      <c r="L63" s="102"/>
      <c r="M63" s="102"/>
      <c r="N63" s="121"/>
      <c r="O63" s="102"/>
      <c r="P63" s="102"/>
    </row>
    <row r="64" spans="1:16" ht="18.75" customHeight="1">
      <c r="A64" s="46" t="s">
        <v>176</v>
      </c>
      <c r="B64" s="82">
        <v>9786</v>
      </c>
      <c r="C64" s="82">
        <v>9293</v>
      </c>
      <c r="D64" s="99">
        <f t="shared" si="9"/>
        <v>19079</v>
      </c>
      <c r="E64" s="82">
        <v>17432</v>
      </c>
      <c r="F64" s="82">
        <v>16502</v>
      </c>
      <c r="G64" s="134">
        <f t="shared" si="10"/>
        <v>33934</v>
      </c>
      <c r="H64" s="82">
        <v>9863</v>
      </c>
      <c r="I64" s="82">
        <v>9253</v>
      </c>
      <c r="J64" s="135">
        <f t="shared" si="11"/>
        <v>19116</v>
      </c>
      <c r="K64" s="102"/>
      <c r="L64" s="102"/>
      <c r="M64" s="102"/>
      <c r="N64" s="121"/>
      <c r="O64" s="102"/>
      <c r="P64" s="102"/>
    </row>
    <row r="65" spans="1:16" ht="18.75" customHeight="1">
      <c r="A65" s="46" t="s">
        <v>177</v>
      </c>
      <c r="B65" s="82">
        <v>9347</v>
      </c>
      <c r="C65" s="82">
        <v>9223</v>
      </c>
      <c r="D65" s="99">
        <f t="shared" si="9"/>
        <v>18570</v>
      </c>
      <c r="E65" s="82">
        <v>19774</v>
      </c>
      <c r="F65" s="82">
        <v>19724</v>
      </c>
      <c r="G65" s="134">
        <f t="shared" si="10"/>
        <v>39498</v>
      </c>
      <c r="H65" s="82">
        <v>9582</v>
      </c>
      <c r="I65" s="82">
        <v>10039</v>
      </c>
      <c r="J65" s="135">
        <f t="shared" si="11"/>
        <v>19621</v>
      </c>
      <c r="K65" s="102"/>
      <c r="L65" s="102"/>
      <c r="M65" s="102"/>
      <c r="N65" s="121"/>
      <c r="O65" s="102"/>
      <c r="P65" s="102"/>
    </row>
    <row r="66" spans="1:16" ht="18.75" customHeight="1">
      <c r="A66" s="46" t="s">
        <v>178</v>
      </c>
      <c r="B66" s="82">
        <v>10268</v>
      </c>
      <c r="C66" s="82">
        <v>9969</v>
      </c>
      <c r="D66" s="99">
        <f t="shared" si="9"/>
        <v>20237</v>
      </c>
      <c r="E66" s="82">
        <v>26258</v>
      </c>
      <c r="F66" s="82">
        <v>24728</v>
      </c>
      <c r="G66" s="134">
        <f t="shared" si="10"/>
        <v>50986</v>
      </c>
      <c r="H66" s="82">
        <v>13552</v>
      </c>
      <c r="I66" s="82">
        <v>13403</v>
      </c>
      <c r="J66" s="135">
        <f t="shared" si="11"/>
        <v>26955</v>
      </c>
      <c r="K66" s="102"/>
      <c r="L66" s="102"/>
      <c r="M66" s="102"/>
      <c r="N66" s="121"/>
      <c r="O66" s="102"/>
      <c r="P66" s="102"/>
    </row>
    <row r="67" spans="1:16" ht="18.75" customHeight="1">
      <c r="A67" s="46" t="s">
        <v>179</v>
      </c>
      <c r="B67" s="82">
        <v>9705</v>
      </c>
      <c r="C67" s="82">
        <v>9261</v>
      </c>
      <c r="D67" s="99">
        <f t="shared" si="9"/>
        <v>18966</v>
      </c>
      <c r="E67" s="82">
        <v>25734</v>
      </c>
      <c r="F67" s="82">
        <v>24594</v>
      </c>
      <c r="G67" s="134">
        <f t="shared" si="10"/>
        <v>50328</v>
      </c>
      <c r="H67" s="82">
        <v>14462</v>
      </c>
      <c r="I67" s="82">
        <v>14092</v>
      </c>
      <c r="J67" s="135">
        <f t="shared" si="11"/>
        <v>28554</v>
      </c>
      <c r="K67" s="102"/>
      <c r="L67" s="102"/>
      <c r="M67" s="102"/>
      <c r="N67" s="121"/>
      <c r="O67" s="102"/>
      <c r="P67" s="102"/>
    </row>
    <row r="68" spans="1:16" ht="18.75" customHeight="1">
      <c r="A68" s="46" t="s">
        <v>180</v>
      </c>
      <c r="B68" s="82">
        <v>9623</v>
      </c>
      <c r="C68" s="82">
        <v>8840</v>
      </c>
      <c r="D68" s="99">
        <f t="shared" si="9"/>
        <v>18463</v>
      </c>
      <c r="E68" s="82">
        <v>24697</v>
      </c>
      <c r="F68" s="82">
        <v>23746</v>
      </c>
      <c r="G68" s="134">
        <f t="shared" si="10"/>
        <v>48443</v>
      </c>
      <c r="H68" s="82">
        <v>14849</v>
      </c>
      <c r="I68" s="82">
        <v>14929</v>
      </c>
      <c r="J68" s="135">
        <f t="shared" si="11"/>
        <v>29778</v>
      </c>
      <c r="K68" s="102"/>
      <c r="L68" s="102"/>
      <c r="M68" s="102"/>
      <c r="N68" s="121"/>
      <c r="O68" s="102"/>
      <c r="P68" s="102"/>
    </row>
    <row r="69" spans="1:16" ht="18.75" customHeight="1">
      <c r="A69" s="46" t="s">
        <v>181</v>
      </c>
      <c r="B69" s="82">
        <v>8600</v>
      </c>
      <c r="C69" s="82">
        <v>8063</v>
      </c>
      <c r="D69" s="99">
        <f t="shared" si="9"/>
        <v>16663</v>
      </c>
      <c r="E69" s="82">
        <v>23910</v>
      </c>
      <c r="F69" s="82">
        <v>24132</v>
      </c>
      <c r="G69" s="134">
        <f t="shared" si="10"/>
        <v>48042</v>
      </c>
      <c r="H69" s="82">
        <v>14423</v>
      </c>
      <c r="I69" s="82">
        <v>14828</v>
      </c>
      <c r="J69" s="135">
        <f t="shared" si="11"/>
        <v>29251</v>
      </c>
      <c r="K69" s="102"/>
      <c r="L69" s="102"/>
      <c r="M69" s="102"/>
      <c r="N69" s="121"/>
      <c r="O69" s="102"/>
      <c r="P69" s="102"/>
    </row>
    <row r="70" spans="1:16" ht="18.75" customHeight="1">
      <c r="A70" s="46" t="s">
        <v>182</v>
      </c>
      <c r="B70" s="82">
        <v>7484</v>
      </c>
      <c r="C70" s="82">
        <v>7410</v>
      </c>
      <c r="D70" s="99">
        <f t="shared" si="9"/>
        <v>14894</v>
      </c>
      <c r="E70" s="82">
        <v>24871</v>
      </c>
      <c r="F70" s="82">
        <v>26496</v>
      </c>
      <c r="G70" s="134">
        <f t="shared" si="10"/>
        <v>51367</v>
      </c>
      <c r="H70" s="82">
        <v>12955</v>
      </c>
      <c r="I70" s="82">
        <v>14079</v>
      </c>
      <c r="J70" s="135">
        <f t="shared" si="11"/>
        <v>27034</v>
      </c>
      <c r="K70" s="102"/>
      <c r="L70" s="102"/>
      <c r="M70" s="102"/>
      <c r="N70" s="121"/>
      <c r="O70" s="102"/>
      <c r="P70" s="102"/>
    </row>
    <row r="71" spans="1:16" ht="18.75" customHeight="1">
      <c r="A71" s="46" t="s">
        <v>183</v>
      </c>
      <c r="B71" s="82">
        <v>7110</v>
      </c>
      <c r="C71" s="82">
        <v>7229</v>
      </c>
      <c r="D71" s="99">
        <f t="shared" si="9"/>
        <v>14339</v>
      </c>
      <c r="E71" s="82">
        <v>27961</v>
      </c>
      <c r="F71" s="82">
        <v>31914</v>
      </c>
      <c r="G71" s="134">
        <f t="shared" si="10"/>
        <v>59875</v>
      </c>
      <c r="H71" s="82">
        <v>13609</v>
      </c>
      <c r="I71" s="82">
        <v>15645</v>
      </c>
      <c r="J71" s="135">
        <f t="shared" si="11"/>
        <v>29254</v>
      </c>
      <c r="K71" s="102"/>
      <c r="L71" s="102"/>
      <c r="M71" s="102"/>
      <c r="N71" s="121"/>
      <c r="O71" s="102"/>
      <c r="P71" s="102"/>
    </row>
    <row r="72" spans="1:16" ht="18.75" customHeight="1">
      <c r="A72" s="46" t="s">
        <v>184</v>
      </c>
      <c r="B72" s="82">
        <v>6930</v>
      </c>
      <c r="C72" s="82">
        <v>7066</v>
      </c>
      <c r="D72" s="99">
        <f t="shared" si="9"/>
        <v>13996</v>
      </c>
      <c r="E72" s="82">
        <v>31010</v>
      </c>
      <c r="F72" s="82">
        <v>35719</v>
      </c>
      <c r="G72" s="134">
        <f t="shared" si="10"/>
        <v>66729</v>
      </c>
      <c r="H72" s="82">
        <v>15966</v>
      </c>
      <c r="I72" s="82">
        <v>19427</v>
      </c>
      <c r="J72" s="135">
        <f t="shared" si="11"/>
        <v>35393</v>
      </c>
      <c r="K72" s="102"/>
      <c r="L72" s="102"/>
      <c r="M72" s="102"/>
      <c r="N72" s="121"/>
      <c r="O72" s="102"/>
      <c r="P72" s="102"/>
    </row>
    <row r="73" spans="1:16" ht="18.75" customHeight="1">
      <c r="A73" s="46" t="s">
        <v>185</v>
      </c>
      <c r="B73" s="82">
        <v>5707</v>
      </c>
      <c r="C73" s="82">
        <v>5795</v>
      </c>
      <c r="D73" s="99">
        <f t="shared" si="9"/>
        <v>11502</v>
      </c>
      <c r="E73" s="82">
        <v>29820</v>
      </c>
      <c r="F73" s="82">
        <v>33568</v>
      </c>
      <c r="G73" s="134">
        <f t="shared" si="10"/>
        <v>63388</v>
      </c>
      <c r="H73" s="82">
        <v>15673</v>
      </c>
      <c r="I73" s="82">
        <v>18937</v>
      </c>
      <c r="J73" s="135">
        <f t="shared" si="11"/>
        <v>34610</v>
      </c>
      <c r="K73" s="102"/>
      <c r="L73" s="102"/>
      <c r="M73" s="102"/>
      <c r="N73" s="121"/>
      <c r="O73" s="102"/>
      <c r="P73" s="102"/>
    </row>
    <row r="74" spans="1:16" ht="18.75" customHeight="1">
      <c r="A74" s="46" t="s">
        <v>186</v>
      </c>
      <c r="B74" s="82">
        <v>4203</v>
      </c>
      <c r="C74" s="82">
        <v>4516</v>
      </c>
      <c r="D74" s="99">
        <f t="shared" si="9"/>
        <v>8719</v>
      </c>
      <c r="E74" s="82">
        <v>23290</v>
      </c>
      <c r="F74" s="82">
        <v>26426</v>
      </c>
      <c r="G74" s="134">
        <f t="shared" si="10"/>
        <v>49716</v>
      </c>
      <c r="H74" s="82">
        <v>12638</v>
      </c>
      <c r="I74" s="82">
        <v>15486</v>
      </c>
      <c r="J74" s="135">
        <f t="shared" si="11"/>
        <v>28124</v>
      </c>
      <c r="K74" s="102"/>
      <c r="L74" s="102"/>
      <c r="M74" s="102"/>
      <c r="N74" s="121"/>
      <c r="O74" s="102"/>
      <c r="P74" s="102"/>
    </row>
    <row r="75" spans="1:16" ht="18.75" customHeight="1">
      <c r="A75" s="46" t="s">
        <v>187</v>
      </c>
      <c r="B75" s="82">
        <v>3040</v>
      </c>
      <c r="C75" s="82">
        <v>3254</v>
      </c>
      <c r="D75" s="99">
        <f t="shared" si="9"/>
        <v>6294</v>
      </c>
      <c r="E75" s="82">
        <v>15104</v>
      </c>
      <c r="F75" s="82">
        <v>17645</v>
      </c>
      <c r="G75" s="134">
        <f t="shared" si="10"/>
        <v>32749</v>
      </c>
      <c r="H75" s="82">
        <v>8050</v>
      </c>
      <c r="I75" s="82">
        <v>9967</v>
      </c>
      <c r="J75" s="135">
        <f t="shared" si="11"/>
        <v>18017</v>
      </c>
      <c r="K75" s="102"/>
      <c r="L75" s="102"/>
      <c r="M75" s="102"/>
      <c r="N75" s="121"/>
      <c r="O75" s="102"/>
      <c r="P75" s="102"/>
    </row>
    <row r="76" spans="1:16" ht="18.600000000000001" customHeight="1">
      <c r="A76" s="46" t="s">
        <v>188</v>
      </c>
      <c r="B76" s="82">
        <v>1934</v>
      </c>
      <c r="C76" s="82">
        <v>2051</v>
      </c>
      <c r="D76" s="99">
        <f t="shared" si="9"/>
        <v>3985</v>
      </c>
      <c r="E76" s="82">
        <v>8146</v>
      </c>
      <c r="F76" s="82">
        <v>9812</v>
      </c>
      <c r="G76" s="134">
        <f t="shared" si="10"/>
        <v>17958</v>
      </c>
      <c r="H76" s="82">
        <v>4240</v>
      </c>
      <c r="I76" s="82">
        <v>5224</v>
      </c>
      <c r="J76" s="135">
        <f t="shared" si="11"/>
        <v>9464</v>
      </c>
      <c r="K76" s="102"/>
      <c r="L76" s="102"/>
      <c r="M76" s="102"/>
      <c r="N76" s="121"/>
      <c r="O76" s="102"/>
      <c r="P76" s="102"/>
    </row>
    <row r="77" spans="1:16" ht="18.75" customHeight="1">
      <c r="A77" s="46" t="s">
        <v>189</v>
      </c>
      <c r="B77" s="82">
        <v>1425</v>
      </c>
      <c r="C77" s="82">
        <v>1475</v>
      </c>
      <c r="D77" s="99">
        <f t="shared" si="9"/>
        <v>2900</v>
      </c>
      <c r="E77" s="82">
        <v>5419</v>
      </c>
      <c r="F77" s="82">
        <v>7217</v>
      </c>
      <c r="G77" s="134">
        <f t="shared" si="10"/>
        <v>12636</v>
      </c>
      <c r="H77" s="82">
        <v>2847</v>
      </c>
      <c r="I77" s="82">
        <v>3524</v>
      </c>
      <c r="J77" s="135">
        <f t="shared" si="11"/>
        <v>6371</v>
      </c>
      <c r="K77" s="102"/>
      <c r="L77" s="102"/>
      <c r="M77" s="102"/>
      <c r="N77" s="121"/>
      <c r="O77" s="102"/>
      <c r="P77" s="102"/>
    </row>
    <row r="78" spans="1:16" ht="18.75" customHeight="1">
      <c r="A78" s="46" t="s">
        <v>190</v>
      </c>
      <c r="B78" s="82">
        <v>807</v>
      </c>
      <c r="C78" s="82">
        <v>1034</v>
      </c>
      <c r="D78" s="99">
        <f t="shared" si="9"/>
        <v>1841</v>
      </c>
      <c r="E78" s="82">
        <v>3182</v>
      </c>
      <c r="F78" s="82">
        <v>4706</v>
      </c>
      <c r="G78" s="134">
        <f t="shared" si="10"/>
        <v>7888</v>
      </c>
      <c r="H78" s="82">
        <v>1612</v>
      </c>
      <c r="I78" s="82">
        <v>2317</v>
      </c>
      <c r="J78" s="135">
        <f t="shared" si="11"/>
        <v>3929</v>
      </c>
      <c r="K78" s="102"/>
      <c r="L78" s="102"/>
      <c r="M78" s="102"/>
      <c r="N78" s="121"/>
      <c r="O78" s="102"/>
      <c r="P78" s="102"/>
    </row>
    <row r="79" spans="1:16" ht="18.75" customHeight="1">
      <c r="A79" s="46" t="s">
        <v>191</v>
      </c>
      <c r="B79" s="82">
        <v>397</v>
      </c>
      <c r="C79" s="82">
        <v>485</v>
      </c>
      <c r="D79" s="99">
        <f t="shared" si="9"/>
        <v>882</v>
      </c>
      <c r="E79" s="82">
        <v>1163</v>
      </c>
      <c r="F79" s="82">
        <v>2014</v>
      </c>
      <c r="G79" s="134">
        <f t="shared" si="10"/>
        <v>3177</v>
      </c>
      <c r="H79" s="82">
        <v>584</v>
      </c>
      <c r="I79" s="82">
        <v>977</v>
      </c>
      <c r="J79" s="135">
        <f t="shared" si="11"/>
        <v>1561</v>
      </c>
      <c r="K79" s="102"/>
      <c r="L79" s="102"/>
      <c r="M79" s="102"/>
      <c r="N79" s="121"/>
      <c r="O79" s="102"/>
      <c r="P79" s="102"/>
    </row>
    <row r="80" spans="1:16" ht="18.75" customHeight="1">
      <c r="A80" s="46" t="s">
        <v>192</v>
      </c>
      <c r="B80" s="82">
        <v>171</v>
      </c>
      <c r="C80" s="82">
        <v>216</v>
      </c>
      <c r="D80" s="99">
        <f t="shared" si="9"/>
        <v>387</v>
      </c>
      <c r="E80" s="82">
        <v>263</v>
      </c>
      <c r="F80" s="82">
        <v>466</v>
      </c>
      <c r="G80" s="134">
        <f t="shared" si="10"/>
        <v>729</v>
      </c>
      <c r="H80" s="82">
        <v>135</v>
      </c>
      <c r="I80" s="82">
        <v>223</v>
      </c>
      <c r="J80" s="135">
        <f t="shared" si="11"/>
        <v>358</v>
      </c>
      <c r="K80" s="102"/>
      <c r="L80" s="102"/>
      <c r="M80" s="102"/>
      <c r="N80" s="121"/>
      <c r="O80" s="102"/>
      <c r="P80" s="102"/>
    </row>
    <row r="81" spans="1:16" ht="18.75" customHeight="1">
      <c r="A81" s="46" t="s">
        <v>193</v>
      </c>
      <c r="B81" s="82">
        <v>114</v>
      </c>
      <c r="C81" s="82">
        <v>118</v>
      </c>
      <c r="D81" s="99">
        <f t="shared" si="9"/>
        <v>232</v>
      </c>
      <c r="E81" s="82">
        <v>107</v>
      </c>
      <c r="F81" s="82">
        <v>108</v>
      </c>
      <c r="G81" s="134">
        <f t="shared" si="10"/>
        <v>215</v>
      </c>
      <c r="H81" s="82">
        <v>39</v>
      </c>
      <c r="I81" s="82">
        <v>58</v>
      </c>
      <c r="J81" s="135">
        <f t="shared" si="11"/>
        <v>97</v>
      </c>
      <c r="K81" s="102"/>
      <c r="L81" s="102"/>
      <c r="M81" s="102"/>
      <c r="N81" s="121"/>
      <c r="O81" s="102"/>
      <c r="P81" s="102"/>
    </row>
    <row r="82" spans="1:16" ht="18.75" customHeight="1">
      <c r="A82" s="46" t="s">
        <v>194</v>
      </c>
      <c r="B82" s="82">
        <f t="shared" ref="B82:J82" si="12">SUM(B60:B81)</f>
        <v>122337</v>
      </c>
      <c r="C82" s="82">
        <f t="shared" si="12"/>
        <v>119528</v>
      </c>
      <c r="D82" s="119">
        <f t="shared" si="12"/>
        <v>241865</v>
      </c>
      <c r="E82" s="82">
        <f t="shared" si="12"/>
        <v>349799</v>
      </c>
      <c r="F82" s="82">
        <f t="shared" si="12"/>
        <v>369167</v>
      </c>
      <c r="G82" s="134">
        <f t="shared" si="12"/>
        <v>718966</v>
      </c>
      <c r="H82" s="82">
        <f t="shared" si="12"/>
        <v>190539</v>
      </c>
      <c r="I82" s="82">
        <f t="shared" si="12"/>
        <v>206764</v>
      </c>
      <c r="J82" s="134">
        <f t="shared" si="12"/>
        <v>397303</v>
      </c>
      <c r="K82" s="102"/>
      <c r="L82" s="102"/>
    </row>
    <row r="83" spans="1:16" s="10" customFormat="1" ht="29.25" customHeight="1">
      <c r="A83" s="38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6" s="10" customFormat="1" ht="21">
      <c r="A84" s="38" t="s">
        <v>85</v>
      </c>
      <c r="B84" s="11"/>
      <c r="C84" s="11"/>
      <c r="D84" s="11"/>
      <c r="E84" s="12"/>
      <c r="F84" s="12"/>
      <c r="G84" s="12"/>
      <c r="H84" s="12"/>
      <c r="I84" s="12"/>
      <c r="J84" s="12"/>
    </row>
    <row r="88" spans="1:16" ht="18.75" customHeight="1">
      <c r="K88" s="86" t="s">
        <v>153</v>
      </c>
    </row>
  </sheetData>
  <pageMargins left="0.74803149606299213" right="0.74803149606299213" top="0.55000000000000004" bottom="0.47244094488188981" header="0.68" footer="0.3937007874015748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6"/>
  <sheetViews>
    <sheetView zoomScale="90" zoomScaleNormal="90" workbookViewId="0">
      <selection activeCell="L22" sqref="L22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237</v>
      </c>
    </row>
    <row r="2" spans="1:17" ht="18.75" customHeight="1">
      <c r="B2" s="122"/>
      <c r="C2" s="88" t="s">
        <v>198</v>
      </c>
      <c r="D2" s="124"/>
      <c r="E2" s="90"/>
      <c r="F2" s="136" t="s">
        <v>18</v>
      </c>
      <c r="G2" s="92"/>
      <c r="H2" s="93"/>
      <c r="I2" s="137" t="s">
        <v>64</v>
      </c>
      <c r="J2" s="95"/>
    </row>
    <row r="3" spans="1:17" ht="18.75" customHeight="1">
      <c r="A3" s="46" t="s">
        <v>172</v>
      </c>
      <c r="B3" s="131" t="s">
        <v>74</v>
      </c>
      <c r="C3" s="131" t="s">
        <v>80</v>
      </c>
      <c r="D3" s="131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99">
        <f>E4+H4+B32+E32+H32</f>
        <v>13228</v>
      </c>
      <c r="C4" s="99">
        <f t="shared" ref="C4:C25" si="0">F4+I4+C32+F32+I32</f>
        <v>12347</v>
      </c>
      <c r="D4" s="99">
        <f>G4+J4+D32+G32+J32</f>
        <v>25575</v>
      </c>
      <c r="E4" s="82">
        <v>3329</v>
      </c>
      <c r="F4" s="82">
        <v>2994</v>
      </c>
      <c r="G4" s="100">
        <f>E4+F4</f>
        <v>6323</v>
      </c>
      <c r="H4" s="82">
        <v>3091</v>
      </c>
      <c r="I4" s="82">
        <v>2878</v>
      </c>
      <c r="J4" s="101">
        <f>H4+I4</f>
        <v>5969</v>
      </c>
      <c r="K4" s="102"/>
      <c r="L4" s="102"/>
      <c r="M4" s="102"/>
      <c r="N4" s="102"/>
      <c r="P4" s="102"/>
      <c r="Q4" s="102"/>
    </row>
    <row r="5" spans="1:17" ht="18.75" customHeight="1">
      <c r="A5" s="59" t="s">
        <v>173</v>
      </c>
      <c r="B5" s="99">
        <f t="shared" ref="B5:B25" si="1">E5+H5+B33+E33+H33</f>
        <v>62080</v>
      </c>
      <c r="C5" s="99">
        <f>F5+I5+C33+F33+I33</f>
        <v>58414</v>
      </c>
      <c r="D5" s="99">
        <f t="shared" ref="D5:D25" si="2">G5+J5+D33+G33+J33</f>
        <v>120494</v>
      </c>
      <c r="E5" s="82">
        <v>14450</v>
      </c>
      <c r="F5" s="82">
        <v>13720</v>
      </c>
      <c r="G5" s="100">
        <f t="shared" ref="G5:G25" si="3">E5+F5</f>
        <v>28170</v>
      </c>
      <c r="H5" s="82">
        <v>14651</v>
      </c>
      <c r="I5" s="82">
        <v>13824</v>
      </c>
      <c r="J5" s="101">
        <f t="shared" ref="J5:J25" si="4">H5+I5</f>
        <v>28475</v>
      </c>
      <c r="K5" s="102"/>
      <c r="L5" s="102"/>
      <c r="M5" s="102"/>
      <c r="N5" s="102"/>
      <c r="P5" s="102"/>
      <c r="Q5" s="102"/>
    </row>
    <row r="6" spans="1:17" ht="18.75" customHeight="1">
      <c r="A6" s="61" t="s">
        <v>174</v>
      </c>
      <c r="B6" s="99">
        <f t="shared" si="1"/>
        <v>93335</v>
      </c>
      <c r="C6" s="99">
        <f t="shared" si="0"/>
        <v>88052</v>
      </c>
      <c r="D6" s="99">
        <f t="shared" si="2"/>
        <v>181387</v>
      </c>
      <c r="E6" s="82">
        <v>20374</v>
      </c>
      <c r="F6" s="82">
        <v>19268</v>
      </c>
      <c r="G6" s="100">
        <f t="shared" si="3"/>
        <v>39642</v>
      </c>
      <c r="H6" s="82">
        <v>21985</v>
      </c>
      <c r="I6" s="82">
        <v>20744</v>
      </c>
      <c r="J6" s="101">
        <f t="shared" si="4"/>
        <v>42729</v>
      </c>
      <c r="K6" s="102"/>
      <c r="L6" s="102"/>
      <c r="M6" s="102"/>
      <c r="N6" s="102"/>
      <c r="P6" s="102"/>
      <c r="Q6" s="102"/>
    </row>
    <row r="7" spans="1:17" ht="18.75" customHeight="1">
      <c r="A7" s="46" t="s">
        <v>175</v>
      </c>
      <c r="B7" s="99">
        <f t="shared" si="1"/>
        <v>103405</v>
      </c>
      <c r="C7" s="99">
        <f t="shared" si="0"/>
        <v>97522</v>
      </c>
      <c r="D7" s="99">
        <f t="shared" si="2"/>
        <v>200927</v>
      </c>
      <c r="E7" s="82">
        <v>21936</v>
      </c>
      <c r="F7" s="82">
        <v>20659</v>
      </c>
      <c r="G7" s="100">
        <f>E7+F7</f>
        <v>42595</v>
      </c>
      <c r="H7" s="82">
        <v>23992</v>
      </c>
      <c r="I7" s="82">
        <v>22838</v>
      </c>
      <c r="J7" s="101">
        <f t="shared" si="4"/>
        <v>46830</v>
      </c>
      <c r="K7" s="102"/>
      <c r="L7" s="102"/>
      <c r="M7" s="102"/>
      <c r="N7" s="102"/>
      <c r="P7" s="102"/>
      <c r="Q7" s="102"/>
    </row>
    <row r="8" spans="1:17" ht="18.75" customHeight="1">
      <c r="A8" s="46" t="s">
        <v>176</v>
      </c>
      <c r="B8" s="99">
        <f t="shared" si="1"/>
        <v>107784</v>
      </c>
      <c r="C8" s="99">
        <f t="shared" si="0"/>
        <v>101514</v>
      </c>
      <c r="D8" s="99">
        <f t="shared" si="2"/>
        <v>209298</v>
      </c>
      <c r="E8" s="82">
        <v>22259</v>
      </c>
      <c r="F8" s="82">
        <v>21525</v>
      </c>
      <c r="G8" s="100">
        <f t="shared" si="3"/>
        <v>43784</v>
      </c>
      <c r="H8" s="82">
        <v>25001</v>
      </c>
      <c r="I8" s="82">
        <v>23662</v>
      </c>
      <c r="J8" s="101">
        <f t="shared" si="4"/>
        <v>48663</v>
      </c>
      <c r="K8" s="102"/>
      <c r="L8" s="102"/>
      <c r="M8" s="102"/>
      <c r="N8" s="102"/>
      <c r="P8" s="102"/>
      <c r="Q8" s="102"/>
    </row>
    <row r="9" spans="1:17" ht="18.75" customHeight="1">
      <c r="A9" s="46" t="s">
        <v>177</v>
      </c>
      <c r="B9" s="99">
        <f t="shared" si="1"/>
        <v>113923</v>
      </c>
      <c r="C9" s="99">
        <f t="shared" si="0"/>
        <v>106676</v>
      </c>
      <c r="D9" s="99">
        <f t="shared" si="2"/>
        <v>220599</v>
      </c>
      <c r="E9" s="82">
        <v>21679</v>
      </c>
      <c r="F9" s="82">
        <v>20795</v>
      </c>
      <c r="G9" s="100">
        <f t="shared" si="3"/>
        <v>42474</v>
      </c>
      <c r="H9" s="82">
        <v>29094</v>
      </c>
      <c r="I9" s="82">
        <v>25774</v>
      </c>
      <c r="J9" s="101">
        <f t="shared" si="4"/>
        <v>54868</v>
      </c>
      <c r="K9" s="102"/>
      <c r="L9" s="102"/>
      <c r="M9" s="102"/>
      <c r="N9" s="102"/>
      <c r="P9" s="102"/>
      <c r="Q9" s="102"/>
    </row>
    <row r="10" spans="1:17" ht="18.75" customHeight="1">
      <c r="A10" s="46" t="s">
        <v>178</v>
      </c>
      <c r="B10" s="99">
        <f t="shared" si="1"/>
        <v>123983</v>
      </c>
      <c r="C10" s="99">
        <f t="shared" si="0"/>
        <v>116773</v>
      </c>
      <c r="D10" s="99">
        <f t="shared" si="2"/>
        <v>240756</v>
      </c>
      <c r="E10" s="82">
        <v>22206</v>
      </c>
      <c r="F10" s="82">
        <v>20647</v>
      </c>
      <c r="G10" s="100">
        <f t="shared" si="3"/>
        <v>42853</v>
      </c>
      <c r="H10" s="82">
        <v>30704</v>
      </c>
      <c r="I10" s="82">
        <v>28819</v>
      </c>
      <c r="J10" s="101">
        <f t="shared" si="4"/>
        <v>59523</v>
      </c>
      <c r="K10" s="102"/>
      <c r="L10" s="102"/>
      <c r="M10" s="102"/>
      <c r="N10" s="102"/>
      <c r="P10" s="102"/>
      <c r="Q10" s="102"/>
    </row>
    <row r="11" spans="1:17" ht="18.75" customHeight="1">
      <c r="A11" s="46" t="s">
        <v>179</v>
      </c>
      <c r="B11" s="99">
        <f t="shared" si="1"/>
        <v>115773</v>
      </c>
      <c r="C11" s="99">
        <f t="shared" si="0"/>
        <v>109835</v>
      </c>
      <c r="D11" s="99">
        <f t="shared" si="2"/>
        <v>225608</v>
      </c>
      <c r="E11" s="82">
        <v>19788</v>
      </c>
      <c r="F11" s="82">
        <v>18541</v>
      </c>
      <c r="G11" s="100">
        <f t="shared" si="3"/>
        <v>38329</v>
      </c>
      <c r="H11" s="82">
        <v>29013</v>
      </c>
      <c r="I11" s="82">
        <v>27750</v>
      </c>
      <c r="J11" s="101">
        <f t="shared" si="4"/>
        <v>56763</v>
      </c>
      <c r="K11" s="102"/>
      <c r="L11" s="102"/>
      <c r="M11" s="102"/>
      <c r="N11" s="102"/>
      <c r="P11" s="102"/>
      <c r="Q11" s="102"/>
    </row>
    <row r="12" spans="1:17" ht="18.75" customHeight="1">
      <c r="A12" s="46" t="s">
        <v>180</v>
      </c>
      <c r="B12" s="99">
        <f t="shared" si="1"/>
        <v>116873</v>
      </c>
      <c r="C12" s="99">
        <f t="shared" si="0"/>
        <v>113743</v>
      </c>
      <c r="D12" s="99">
        <f t="shared" si="2"/>
        <v>230616</v>
      </c>
      <c r="E12" s="82">
        <v>18613</v>
      </c>
      <c r="F12" s="82">
        <v>17696</v>
      </c>
      <c r="G12" s="100">
        <f t="shared" si="3"/>
        <v>36309</v>
      </c>
      <c r="H12" s="82">
        <v>29741</v>
      </c>
      <c r="I12" s="82">
        <v>29392</v>
      </c>
      <c r="J12" s="101">
        <f t="shared" si="4"/>
        <v>59133</v>
      </c>
      <c r="K12" s="102"/>
      <c r="L12" s="102"/>
      <c r="M12" s="102"/>
      <c r="N12" s="102"/>
      <c r="P12" s="102"/>
      <c r="Q12" s="102"/>
    </row>
    <row r="13" spans="1:17" ht="18.75" customHeight="1">
      <c r="A13" s="46" t="s">
        <v>181</v>
      </c>
      <c r="B13" s="99">
        <f t="shared" si="1"/>
        <v>125862</v>
      </c>
      <c r="C13" s="99">
        <f t="shared" si="0"/>
        <v>125042</v>
      </c>
      <c r="D13" s="99">
        <f t="shared" si="2"/>
        <v>250904</v>
      </c>
      <c r="E13" s="82">
        <v>18728</v>
      </c>
      <c r="F13" s="82">
        <v>18163</v>
      </c>
      <c r="G13" s="100">
        <f t="shared" si="3"/>
        <v>36891</v>
      </c>
      <c r="H13" s="82">
        <v>31466</v>
      </c>
      <c r="I13" s="82">
        <v>31893</v>
      </c>
      <c r="J13" s="101">
        <f t="shared" si="4"/>
        <v>63359</v>
      </c>
      <c r="K13" s="102"/>
      <c r="L13" s="102"/>
      <c r="M13" s="102"/>
      <c r="N13" s="102"/>
      <c r="P13" s="102"/>
      <c r="Q13" s="102"/>
    </row>
    <row r="14" spans="1:17" ht="18.75" customHeight="1">
      <c r="A14" s="46" t="s">
        <v>182</v>
      </c>
      <c r="B14" s="99">
        <f t="shared" si="1"/>
        <v>128937</v>
      </c>
      <c r="C14" s="99">
        <f t="shared" si="0"/>
        <v>134341</v>
      </c>
      <c r="D14" s="99">
        <f t="shared" si="2"/>
        <v>263278</v>
      </c>
      <c r="E14" s="82">
        <v>17933</v>
      </c>
      <c r="F14" s="82">
        <v>17985</v>
      </c>
      <c r="G14" s="100">
        <f t="shared" si="3"/>
        <v>35918</v>
      </c>
      <c r="H14" s="82">
        <v>31542</v>
      </c>
      <c r="I14" s="82">
        <v>33705</v>
      </c>
      <c r="J14" s="101">
        <f t="shared" si="4"/>
        <v>65247</v>
      </c>
      <c r="K14" s="102"/>
      <c r="L14" s="102"/>
      <c r="M14" s="102"/>
      <c r="N14" s="102"/>
      <c r="P14" s="102"/>
      <c r="Q14" s="102"/>
    </row>
    <row r="15" spans="1:17" ht="18.75" customHeight="1">
      <c r="A15" s="46" t="s">
        <v>183</v>
      </c>
      <c r="B15" s="99">
        <f t="shared" si="1"/>
        <v>126928</v>
      </c>
      <c r="C15" s="99">
        <f t="shared" si="0"/>
        <v>138719</v>
      </c>
      <c r="D15" s="99">
        <f t="shared" si="2"/>
        <v>265647</v>
      </c>
      <c r="E15" s="82">
        <v>17078</v>
      </c>
      <c r="F15" s="82">
        <v>17810</v>
      </c>
      <c r="G15" s="100">
        <f t="shared" si="3"/>
        <v>34888</v>
      </c>
      <c r="H15" s="82">
        <v>31822</v>
      </c>
      <c r="I15" s="82">
        <v>35404</v>
      </c>
      <c r="J15" s="101">
        <f t="shared" si="4"/>
        <v>67226</v>
      </c>
      <c r="K15" s="102"/>
      <c r="L15" s="102"/>
      <c r="M15" s="102"/>
      <c r="N15" s="102"/>
      <c r="P15" s="102"/>
      <c r="Q15" s="102"/>
    </row>
    <row r="16" spans="1:17" ht="18.75" customHeight="1">
      <c r="A16" s="46" t="s">
        <v>184</v>
      </c>
      <c r="B16" s="99">
        <f t="shared" si="1"/>
        <v>122125</v>
      </c>
      <c r="C16" s="99">
        <f t="shared" si="0"/>
        <v>139359</v>
      </c>
      <c r="D16" s="99">
        <f t="shared" si="2"/>
        <v>261484</v>
      </c>
      <c r="E16" s="82">
        <v>15864</v>
      </c>
      <c r="F16" s="82">
        <v>17463</v>
      </c>
      <c r="G16" s="100">
        <f t="shared" si="3"/>
        <v>33327</v>
      </c>
      <c r="H16" s="82">
        <v>31489</v>
      </c>
      <c r="I16" s="82">
        <v>36214</v>
      </c>
      <c r="J16" s="101">
        <f t="shared" si="4"/>
        <v>67703</v>
      </c>
      <c r="K16" s="102"/>
      <c r="L16" s="102"/>
      <c r="M16" s="102"/>
      <c r="N16" s="102"/>
      <c r="P16" s="102"/>
      <c r="Q16" s="102"/>
    </row>
    <row r="17" spans="1:17" ht="18.75" customHeight="1">
      <c r="A17" s="46" t="s">
        <v>185</v>
      </c>
      <c r="B17" s="99">
        <f t="shared" si="1"/>
        <v>104531</v>
      </c>
      <c r="C17" s="99">
        <f t="shared" si="0"/>
        <v>120090</v>
      </c>
      <c r="D17" s="99">
        <f t="shared" si="2"/>
        <v>224621</v>
      </c>
      <c r="E17" s="82">
        <v>13194</v>
      </c>
      <c r="F17" s="82">
        <v>14513</v>
      </c>
      <c r="G17" s="100">
        <f t="shared" si="3"/>
        <v>27707</v>
      </c>
      <c r="H17" s="82">
        <v>27004</v>
      </c>
      <c r="I17" s="82">
        <v>30785</v>
      </c>
      <c r="J17" s="101">
        <f t="shared" si="4"/>
        <v>57789</v>
      </c>
      <c r="K17" s="102"/>
      <c r="L17" s="102"/>
      <c r="M17" s="102"/>
      <c r="N17" s="102"/>
      <c r="P17" s="102"/>
      <c r="Q17" s="102"/>
    </row>
    <row r="18" spans="1:17" ht="18.75" customHeight="1">
      <c r="A18" s="46" t="s">
        <v>186</v>
      </c>
      <c r="B18" s="99">
        <f t="shared" si="1"/>
        <v>76142</v>
      </c>
      <c r="C18" s="99">
        <f t="shared" si="0"/>
        <v>90714</v>
      </c>
      <c r="D18" s="99">
        <f t="shared" si="2"/>
        <v>166856</v>
      </c>
      <c r="E18" s="82">
        <v>9750</v>
      </c>
      <c r="F18" s="82">
        <v>11023</v>
      </c>
      <c r="G18" s="100">
        <f t="shared" si="3"/>
        <v>20773</v>
      </c>
      <c r="H18" s="82">
        <v>19459</v>
      </c>
      <c r="I18" s="82">
        <v>23605</v>
      </c>
      <c r="J18" s="101">
        <f t="shared" si="4"/>
        <v>43064</v>
      </c>
      <c r="K18" s="102"/>
      <c r="L18" s="102"/>
      <c r="M18" s="102"/>
      <c r="N18" s="102"/>
      <c r="P18" s="102"/>
      <c r="Q18" s="102"/>
    </row>
    <row r="19" spans="1:17" ht="18.75" customHeight="1">
      <c r="A19" s="46" t="s">
        <v>187</v>
      </c>
      <c r="B19" s="99">
        <f t="shared" si="1"/>
        <v>56991</v>
      </c>
      <c r="C19" s="99">
        <f t="shared" si="0"/>
        <v>70735</v>
      </c>
      <c r="D19" s="99">
        <f t="shared" si="2"/>
        <v>127726</v>
      </c>
      <c r="E19" s="82">
        <v>7066</v>
      </c>
      <c r="F19" s="82">
        <v>8080</v>
      </c>
      <c r="G19" s="100">
        <f t="shared" si="3"/>
        <v>15146</v>
      </c>
      <c r="H19" s="82">
        <v>14434</v>
      </c>
      <c r="I19" s="82">
        <v>18065</v>
      </c>
      <c r="J19" s="101">
        <f t="shared" si="4"/>
        <v>32499</v>
      </c>
      <c r="K19" s="102"/>
      <c r="L19" s="102"/>
      <c r="M19" s="102"/>
      <c r="N19" s="102"/>
      <c r="P19" s="102"/>
      <c r="Q19" s="102"/>
    </row>
    <row r="20" spans="1:17" ht="18.75" customHeight="1">
      <c r="A20" s="46" t="s">
        <v>188</v>
      </c>
      <c r="B20" s="99">
        <f t="shared" si="1"/>
        <v>32492</v>
      </c>
      <c r="C20" s="99">
        <f t="shared" si="0"/>
        <v>42699</v>
      </c>
      <c r="D20" s="99">
        <f t="shared" si="2"/>
        <v>75191</v>
      </c>
      <c r="E20" s="82">
        <v>4196</v>
      </c>
      <c r="F20" s="82">
        <v>5101</v>
      </c>
      <c r="G20" s="100">
        <f t="shared" si="3"/>
        <v>9297</v>
      </c>
      <c r="H20" s="82">
        <v>8002</v>
      </c>
      <c r="I20" s="82">
        <v>10730</v>
      </c>
      <c r="J20" s="101">
        <f t="shared" si="4"/>
        <v>18732</v>
      </c>
      <c r="K20" s="102"/>
      <c r="L20" s="102"/>
      <c r="M20" s="102"/>
      <c r="N20" s="102"/>
      <c r="P20" s="102"/>
      <c r="Q20" s="102"/>
    </row>
    <row r="21" spans="1:17" ht="18.75" customHeight="1">
      <c r="A21" s="46" t="s">
        <v>189</v>
      </c>
      <c r="B21" s="99">
        <f t="shared" si="1"/>
        <v>21392</v>
      </c>
      <c r="C21" s="99">
        <f t="shared" si="0"/>
        <v>31290</v>
      </c>
      <c r="D21" s="99">
        <f t="shared" si="2"/>
        <v>52682</v>
      </c>
      <c r="E21" s="82">
        <v>2566</v>
      </c>
      <c r="F21" s="82">
        <v>3389</v>
      </c>
      <c r="G21" s="100">
        <f t="shared" si="3"/>
        <v>5955</v>
      </c>
      <c r="H21" s="82">
        <v>5582</v>
      </c>
      <c r="I21" s="82">
        <v>8205</v>
      </c>
      <c r="J21" s="101">
        <f t="shared" si="4"/>
        <v>13787</v>
      </c>
      <c r="K21" s="102"/>
      <c r="L21" s="102"/>
      <c r="M21" s="102"/>
      <c r="N21" s="102"/>
      <c r="P21" s="102"/>
      <c r="Q21" s="102"/>
    </row>
    <row r="22" spans="1:17" ht="18.75" customHeight="1">
      <c r="A22" s="46" t="s">
        <v>190</v>
      </c>
      <c r="B22" s="99">
        <f t="shared" si="1"/>
        <v>11333</v>
      </c>
      <c r="C22" s="99">
        <f t="shared" si="0"/>
        <v>18686</v>
      </c>
      <c r="D22" s="99">
        <f t="shared" si="2"/>
        <v>30019</v>
      </c>
      <c r="E22" s="82">
        <v>1422</v>
      </c>
      <c r="F22" s="82">
        <v>2074</v>
      </c>
      <c r="G22" s="100">
        <f t="shared" si="3"/>
        <v>3496</v>
      </c>
      <c r="H22" s="82">
        <v>2935</v>
      </c>
      <c r="I22" s="82">
        <v>4766</v>
      </c>
      <c r="J22" s="101">
        <f t="shared" si="4"/>
        <v>7701</v>
      </c>
      <c r="K22" s="102"/>
      <c r="L22" s="102"/>
      <c r="M22" s="102"/>
      <c r="N22" s="102"/>
      <c r="P22" s="102"/>
      <c r="Q22" s="102"/>
    </row>
    <row r="23" spans="1:17" ht="18.75" customHeight="1">
      <c r="A23" s="46" t="s">
        <v>191</v>
      </c>
      <c r="B23" s="99">
        <f t="shared" si="1"/>
        <v>4426</v>
      </c>
      <c r="C23" s="99">
        <f t="shared" si="0"/>
        <v>7571</v>
      </c>
      <c r="D23" s="99">
        <f t="shared" si="2"/>
        <v>11997</v>
      </c>
      <c r="E23" s="82">
        <v>609</v>
      </c>
      <c r="F23" s="82">
        <v>878</v>
      </c>
      <c r="G23" s="100">
        <f t="shared" si="3"/>
        <v>1487</v>
      </c>
      <c r="H23" s="82">
        <v>1115</v>
      </c>
      <c r="I23" s="82">
        <v>1885</v>
      </c>
      <c r="J23" s="101">
        <f t="shared" si="4"/>
        <v>3000</v>
      </c>
      <c r="K23" s="102"/>
      <c r="L23" s="102"/>
      <c r="M23" s="102"/>
      <c r="N23" s="102"/>
      <c r="P23" s="102"/>
      <c r="Q23" s="102"/>
    </row>
    <row r="24" spans="1:17" ht="18.75" customHeight="1">
      <c r="A24" s="46" t="s">
        <v>192</v>
      </c>
      <c r="B24" s="99">
        <f t="shared" si="1"/>
        <v>1304</v>
      </c>
      <c r="C24" s="99">
        <f t="shared" si="0"/>
        <v>1991</v>
      </c>
      <c r="D24" s="99">
        <f t="shared" si="2"/>
        <v>3295</v>
      </c>
      <c r="E24" s="82">
        <v>221</v>
      </c>
      <c r="F24" s="82">
        <v>282</v>
      </c>
      <c r="G24" s="100">
        <f t="shared" si="3"/>
        <v>503</v>
      </c>
      <c r="H24" s="82">
        <v>348</v>
      </c>
      <c r="I24" s="82">
        <v>505</v>
      </c>
      <c r="J24" s="101">
        <f t="shared" si="4"/>
        <v>853</v>
      </c>
      <c r="K24" s="102"/>
      <c r="L24" s="102"/>
      <c r="M24" s="102"/>
      <c r="N24" s="102"/>
      <c r="P24" s="102"/>
      <c r="Q24" s="102"/>
    </row>
    <row r="25" spans="1:17" ht="18.75" customHeight="1">
      <c r="A25" s="46" t="s">
        <v>193</v>
      </c>
      <c r="B25" s="99">
        <f t="shared" si="1"/>
        <v>707</v>
      </c>
      <c r="C25" s="99">
        <f t="shared" si="0"/>
        <v>808</v>
      </c>
      <c r="D25" s="99">
        <f t="shared" si="2"/>
        <v>1515</v>
      </c>
      <c r="E25" s="82">
        <v>128</v>
      </c>
      <c r="F25" s="82">
        <v>134</v>
      </c>
      <c r="G25" s="100">
        <f t="shared" si="3"/>
        <v>262</v>
      </c>
      <c r="H25" s="82">
        <v>168</v>
      </c>
      <c r="I25" s="82">
        <v>166</v>
      </c>
      <c r="J25" s="101">
        <f t="shared" si="4"/>
        <v>334</v>
      </c>
      <c r="K25" s="102"/>
      <c r="L25" s="102"/>
      <c r="M25" s="102"/>
      <c r="N25" s="102"/>
      <c r="P25" s="102"/>
      <c r="Q25" s="102"/>
    </row>
    <row r="26" spans="1:17" ht="18.75" customHeight="1">
      <c r="A26" s="46" t="s">
        <v>194</v>
      </c>
      <c r="B26" s="99">
        <f>E26+H26+B54+E54+H54</f>
        <v>1663554</v>
      </c>
      <c r="C26" s="99">
        <f>F26+I26+C54+F54+I54</f>
        <v>1726921</v>
      </c>
      <c r="D26" s="99">
        <f>G26+J26+D54+G54+J54</f>
        <v>3390475</v>
      </c>
      <c r="E26" s="82">
        <f t="shared" ref="E26:J26" si="5">SUM(E4:E25)</f>
        <v>273389</v>
      </c>
      <c r="F26" s="82">
        <f t="shared" si="5"/>
        <v>272740</v>
      </c>
      <c r="G26" s="100">
        <f t="shared" si="5"/>
        <v>546129</v>
      </c>
      <c r="H26" s="82">
        <f t="shared" si="5"/>
        <v>412638</v>
      </c>
      <c r="I26" s="82">
        <f t="shared" si="5"/>
        <v>431609</v>
      </c>
      <c r="J26" s="101">
        <f t="shared" si="5"/>
        <v>844247</v>
      </c>
      <c r="K26" s="102"/>
      <c r="L26" s="102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85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238</v>
      </c>
    </row>
    <row r="30" spans="1:17" ht="18.75" customHeight="1">
      <c r="B30" s="106"/>
      <c r="C30" s="138" t="s">
        <v>27</v>
      </c>
      <c r="D30" s="108"/>
      <c r="E30" s="109"/>
      <c r="F30" s="139" t="s">
        <v>67</v>
      </c>
      <c r="G30" s="111"/>
      <c r="H30" s="112"/>
      <c r="I30" s="140" t="s">
        <v>66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3656</v>
      </c>
      <c r="C32" s="82">
        <v>3458</v>
      </c>
      <c r="D32" s="118">
        <f>B32+C32</f>
        <v>7114</v>
      </c>
      <c r="E32" s="82">
        <v>1817</v>
      </c>
      <c r="F32" s="82">
        <v>1785</v>
      </c>
      <c r="G32" s="119">
        <f>E32+F32</f>
        <v>3602</v>
      </c>
      <c r="H32" s="82">
        <v>1335</v>
      </c>
      <c r="I32" s="82">
        <v>1232</v>
      </c>
      <c r="J32" s="120">
        <f>H32+I32</f>
        <v>2567</v>
      </c>
      <c r="K32" s="102"/>
      <c r="L32" s="102"/>
      <c r="M32" s="102"/>
      <c r="N32" s="102"/>
      <c r="O32" s="121"/>
      <c r="P32" s="102"/>
      <c r="Q32" s="102"/>
    </row>
    <row r="33" spans="1:17" ht="18.75" customHeight="1">
      <c r="A33" s="59" t="s">
        <v>173</v>
      </c>
      <c r="B33" s="82">
        <v>17728</v>
      </c>
      <c r="C33" s="82">
        <v>16338</v>
      </c>
      <c r="D33" s="118">
        <f t="shared" ref="D33:D53" si="6">B33+C33</f>
        <v>34066</v>
      </c>
      <c r="E33" s="82">
        <v>8902</v>
      </c>
      <c r="F33" s="82">
        <v>8540</v>
      </c>
      <c r="G33" s="119">
        <f t="shared" ref="G33:G53" si="7">E33+F33</f>
        <v>17442</v>
      </c>
      <c r="H33" s="82">
        <v>6349</v>
      </c>
      <c r="I33" s="82">
        <v>5992</v>
      </c>
      <c r="J33" s="120">
        <f t="shared" ref="J33:J53" si="8">H33+I33</f>
        <v>12341</v>
      </c>
      <c r="K33" s="102"/>
      <c r="L33" s="102"/>
      <c r="M33" s="102"/>
      <c r="N33" s="102"/>
      <c r="O33" s="121"/>
      <c r="P33" s="102"/>
      <c r="Q33" s="102"/>
    </row>
    <row r="34" spans="1:17" ht="18.75" customHeight="1">
      <c r="A34" s="61" t="s">
        <v>174</v>
      </c>
      <c r="B34" s="82">
        <v>26399</v>
      </c>
      <c r="C34" s="82">
        <v>24909</v>
      </c>
      <c r="D34" s="118">
        <f t="shared" si="6"/>
        <v>51308</v>
      </c>
      <c r="E34" s="82">
        <v>14276</v>
      </c>
      <c r="F34" s="82">
        <v>13505</v>
      </c>
      <c r="G34" s="119">
        <f t="shared" si="7"/>
        <v>27781</v>
      </c>
      <c r="H34" s="82">
        <v>10301</v>
      </c>
      <c r="I34" s="82">
        <v>9626</v>
      </c>
      <c r="J34" s="120">
        <f t="shared" si="8"/>
        <v>19927</v>
      </c>
      <c r="K34" s="102"/>
      <c r="L34" s="102"/>
      <c r="M34" s="102"/>
      <c r="N34" s="102"/>
      <c r="O34" s="121"/>
      <c r="P34" s="102"/>
      <c r="Q34" s="102"/>
    </row>
    <row r="35" spans="1:17" ht="18.75" customHeight="1">
      <c r="A35" s="46" t="s">
        <v>175</v>
      </c>
      <c r="B35" s="82">
        <v>29142</v>
      </c>
      <c r="C35" s="82">
        <v>27501</v>
      </c>
      <c r="D35" s="118">
        <f t="shared" si="6"/>
        <v>56643</v>
      </c>
      <c r="E35" s="82">
        <v>16471</v>
      </c>
      <c r="F35" s="82">
        <v>15384</v>
      </c>
      <c r="G35" s="119">
        <f t="shared" si="7"/>
        <v>31855</v>
      </c>
      <c r="H35" s="82">
        <v>11864</v>
      </c>
      <c r="I35" s="82">
        <v>11140</v>
      </c>
      <c r="J35" s="120">
        <f t="shared" si="8"/>
        <v>23004</v>
      </c>
      <c r="K35" s="102"/>
      <c r="L35" s="102"/>
      <c r="M35" s="102"/>
      <c r="N35" s="102"/>
      <c r="O35" s="121"/>
      <c r="P35" s="102"/>
      <c r="Q35" s="102"/>
    </row>
    <row r="36" spans="1:17" ht="18.75" customHeight="1">
      <c r="A36" s="46" t="s">
        <v>176</v>
      </c>
      <c r="B36" s="82">
        <v>30253</v>
      </c>
      <c r="C36" s="82">
        <v>28556</v>
      </c>
      <c r="D36" s="118">
        <f t="shared" si="6"/>
        <v>58809</v>
      </c>
      <c r="E36" s="82">
        <v>17150</v>
      </c>
      <c r="F36" s="82">
        <v>15596</v>
      </c>
      <c r="G36" s="119">
        <f t="shared" si="7"/>
        <v>32746</v>
      </c>
      <c r="H36" s="82">
        <v>13121</v>
      </c>
      <c r="I36" s="82">
        <v>12175</v>
      </c>
      <c r="J36" s="120">
        <f t="shared" si="8"/>
        <v>25296</v>
      </c>
      <c r="K36" s="102"/>
      <c r="L36" s="102"/>
      <c r="M36" s="102"/>
      <c r="N36" s="102"/>
      <c r="O36" s="121"/>
      <c r="P36" s="102"/>
      <c r="Q36" s="102"/>
    </row>
    <row r="37" spans="1:17" ht="18.75" customHeight="1">
      <c r="A37" s="46" t="s">
        <v>177</v>
      </c>
      <c r="B37" s="82">
        <v>32391</v>
      </c>
      <c r="C37" s="82">
        <v>30118</v>
      </c>
      <c r="D37" s="118">
        <f t="shared" si="6"/>
        <v>62509</v>
      </c>
      <c r="E37" s="82">
        <v>16747</v>
      </c>
      <c r="F37" s="82">
        <v>16567</v>
      </c>
      <c r="G37" s="119">
        <f t="shared" si="7"/>
        <v>33314</v>
      </c>
      <c r="H37" s="82">
        <v>14012</v>
      </c>
      <c r="I37" s="82">
        <v>13422</v>
      </c>
      <c r="J37" s="120">
        <f t="shared" si="8"/>
        <v>27434</v>
      </c>
      <c r="K37" s="102"/>
      <c r="L37" s="102"/>
      <c r="M37" s="102"/>
      <c r="N37" s="102"/>
      <c r="O37" s="121"/>
      <c r="P37" s="102"/>
      <c r="Q37" s="102"/>
    </row>
    <row r="38" spans="1:17" ht="18.75" customHeight="1">
      <c r="A38" s="46" t="s">
        <v>178</v>
      </c>
      <c r="B38" s="82">
        <v>35475</v>
      </c>
      <c r="C38" s="82">
        <v>33436</v>
      </c>
      <c r="D38" s="118">
        <f t="shared" si="6"/>
        <v>68911</v>
      </c>
      <c r="E38" s="82">
        <v>20345</v>
      </c>
      <c r="F38" s="82">
        <v>19299</v>
      </c>
      <c r="G38" s="119">
        <f t="shared" si="7"/>
        <v>39644</v>
      </c>
      <c r="H38" s="82">
        <v>15253</v>
      </c>
      <c r="I38" s="82">
        <v>14572</v>
      </c>
      <c r="J38" s="120">
        <f t="shared" si="8"/>
        <v>29825</v>
      </c>
      <c r="K38" s="102"/>
      <c r="L38" s="102"/>
      <c r="M38" s="102"/>
      <c r="N38" s="102"/>
      <c r="O38" s="121"/>
      <c r="P38" s="102"/>
      <c r="Q38" s="102"/>
    </row>
    <row r="39" spans="1:17" ht="18.75" customHeight="1">
      <c r="A39" s="46" t="s">
        <v>179</v>
      </c>
      <c r="B39" s="82">
        <v>33515</v>
      </c>
      <c r="C39" s="82">
        <v>31472</v>
      </c>
      <c r="D39" s="118">
        <f t="shared" si="6"/>
        <v>64987</v>
      </c>
      <c r="E39" s="82">
        <v>19263</v>
      </c>
      <c r="F39" s="82">
        <v>18451</v>
      </c>
      <c r="G39" s="119">
        <f t="shared" si="7"/>
        <v>37714</v>
      </c>
      <c r="H39" s="82">
        <v>14194</v>
      </c>
      <c r="I39" s="82">
        <v>13621</v>
      </c>
      <c r="J39" s="120">
        <f t="shared" si="8"/>
        <v>27815</v>
      </c>
      <c r="K39" s="102"/>
      <c r="L39" s="102"/>
      <c r="M39" s="102"/>
      <c r="N39" s="102"/>
      <c r="O39" s="121"/>
      <c r="P39" s="102"/>
      <c r="Q39" s="102"/>
    </row>
    <row r="40" spans="1:17" ht="18.75" customHeight="1">
      <c r="A40" s="46" t="s">
        <v>180</v>
      </c>
      <c r="B40" s="82">
        <v>34863</v>
      </c>
      <c r="C40" s="82">
        <v>33982</v>
      </c>
      <c r="D40" s="118">
        <f t="shared" si="6"/>
        <v>68845</v>
      </c>
      <c r="E40" s="82">
        <v>19308</v>
      </c>
      <c r="F40" s="82">
        <v>18798</v>
      </c>
      <c r="G40" s="119">
        <f t="shared" si="7"/>
        <v>38106</v>
      </c>
      <c r="H40" s="82">
        <v>14348</v>
      </c>
      <c r="I40" s="82">
        <v>13875</v>
      </c>
      <c r="J40" s="120">
        <f t="shared" si="8"/>
        <v>28223</v>
      </c>
      <c r="K40" s="102"/>
      <c r="L40" s="102"/>
      <c r="M40" s="102"/>
      <c r="N40" s="102"/>
      <c r="O40" s="121"/>
      <c r="P40" s="102"/>
      <c r="Q40" s="102"/>
    </row>
    <row r="41" spans="1:17" ht="18.75" customHeight="1">
      <c r="A41" s="46" t="s">
        <v>181</v>
      </c>
      <c r="B41" s="82">
        <v>38431</v>
      </c>
      <c r="C41" s="82">
        <v>37458</v>
      </c>
      <c r="D41" s="118">
        <f t="shared" si="6"/>
        <v>75889</v>
      </c>
      <c r="E41" s="82">
        <v>21235</v>
      </c>
      <c r="F41" s="82">
        <v>21480</v>
      </c>
      <c r="G41" s="119">
        <f t="shared" si="7"/>
        <v>42715</v>
      </c>
      <c r="H41" s="82">
        <v>16002</v>
      </c>
      <c r="I41" s="82">
        <v>16048</v>
      </c>
      <c r="J41" s="120">
        <f t="shared" si="8"/>
        <v>32050</v>
      </c>
      <c r="K41" s="102"/>
      <c r="L41" s="102"/>
      <c r="M41" s="102"/>
      <c r="N41" s="102"/>
      <c r="O41" s="121"/>
      <c r="P41" s="102"/>
      <c r="Q41" s="102"/>
    </row>
    <row r="42" spans="1:17" ht="18.75" customHeight="1">
      <c r="A42" s="46" t="s">
        <v>182</v>
      </c>
      <c r="B42" s="82">
        <v>38663</v>
      </c>
      <c r="C42" s="82">
        <v>39883</v>
      </c>
      <c r="D42" s="118">
        <f t="shared" si="6"/>
        <v>78546</v>
      </c>
      <c r="E42" s="82">
        <v>23214</v>
      </c>
      <c r="F42" s="82">
        <v>24371</v>
      </c>
      <c r="G42" s="119">
        <f t="shared" si="7"/>
        <v>47585</v>
      </c>
      <c r="H42" s="82">
        <v>17585</v>
      </c>
      <c r="I42" s="82">
        <v>18397</v>
      </c>
      <c r="J42" s="120">
        <f t="shared" si="8"/>
        <v>35982</v>
      </c>
      <c r="K42" s="102"/>
      <c r="L42" s="102"/>
      <c r="M42" s="102"/>
      <c r="N42" s="102"/>
      <c r="O42" s="121"/>
      <c r="P42" s="102"/>
      <c r="Q42" s="102"/>
    </row>
    <row r="43" spans="1:17" ht="18.75" customHeight="1">
      <c r="A43" s="46" t="s">
        <v>183</v>
      </c>
      <c r="B43" s="82">
        <v>37104</v>
      </c>
      <c r="C43" s="82">
        <v>40406</v>
      </c>
      <c r="D43" s="118">
        <f t="shared" si="6"/>
        <v>77510</v>
      </c>
      <c r="E43" s="82">
        <v>23207</v>
      </c>
      <c r="F43" s="82">
        <v>25648</v>
      </c>
      <c r="G43" s="119">
        <f t="shared" si="7"/>
        <v>48855</v>
      </c>
      <c r="H43" s="82">
        <v>17717</v>
      </c>
      <c r="I43" s="82">
        <v>19451</v>
      </c>
      <c r="J43" s="120">
        <f t="shared" si="8"/>
        <v>37168</v>
      </c>
      <c r="K43" s="102"/>
      <c r="L43" s="102"/>
      <c r="M43" s="102"/>
      <c r="N43" s="102"/>
      <c r="O43" s="121"/>
      <c r="P43" s="102"/>
      <c r="Q43" s="102"/>
    </row>
    <row r="44" spans="1:17" ht="18.75" customHeight="1">
      <c r="A44" s="46" t="s">
        <v>184</v>
      </c>
      <c r="B44" s="82">
        <v>34519</v>
      </c>
      <c r="C44" s="82">
        <v>38831</v>
      </c>
      <c r="D44" s="118">
        <f t="shared" si="6"/>
        <v>73350</v>
      </c>
      <c r="E44" s="82">
        <v>22940</v>
      </c>
      <c r="F44" s="82">
        <v>26881</v>
      </c>
      <c r="G44" s="119">
        <f t="shared" si="7"/>
        <v>49821</v>
      </c>
      <c r="H44" s="82">
        <v>17313</v>
      </c>
      <c r="I44" s="82">
        <v>19970</v>
      </c>
      <c r="J44" s="120">
        <f t="shared" si="8"/>
        <v>37283</v>
      </c>
      <c r="K44" s="102"/>
      <c r="L44" s="102"/>
      <c r="M44" s="102"/>
      <c r="N44" s="102"/>
      <c r="O44" s="121"/>
      <c r="P44" s="102"/>
      <c r="Q44" s="102"/>
    </row>
    <row r="45" spans="1:17" ht="18.75" customHeight="1">
      <c r="A45" s="46" t="s">
        <v>185</v>
      </c>
      <c r="B45" s="82">
        <v>29262</v>
      </c>
      <c r="C45" s="82">
        <v>33898</v>
      </c>
      <c r="D45" s="118">
        <f t="shared" si="6"/>
        <v>63160</v>
      </c>
      <c r="E45" s="82">
        <v>19696</v>
      </c>
      <c r="F45" s="82">
        <v>23180</v>
      </c>
      <c r="G45" s="119">
        <f t="shared" si="7"/>
        <v>42876</v>
      </c>
      <c r="H45" s="82">
        <v>15375</v>
      </c>
      <c r="I45" s="82">
        <v>17714</v>
      </c>
      <c r="J45" s="120">
        <f t="shared" si="8"/>
        <v>33089</v>
      </c>
      <c r="K45" s="102"/>
      <c r="L45" s="102"/>
      <c r="M45" s="102"/>
      <c r="N45" s="102"/>
      <c r="O45" s="121"/>
      <c r="P45" s="102"/>
      <c r="Q45" s="102"/>
    </row>
    <row r="46" spans="1:17" ht="18.75" customHeight="1">
      <c r="A46" s="46" t="s">
        <v>186</v>
      </c>
      <c r="B46" s="82">
        <v>21367</v>
      </c>
      <c r="C46" s="82">
        <v>25234</v>
      </c>
      <c r="D46" s="118">
        <f t="shared" si="6"/>
        <v>46601</v>
      </c>
      <c r="E46" s="82">
        <v>13823</v>
      </c>
      <c r="F46" s="82">
        <v>16912</v>
      </c>
      <c r="G46" s="119">
        <f t="shared" si="7"/>
        <v>30735</v>
      </c>
      <c r="H46" s="82">
        <v>11743</v>
      </c>
      <c r="I46" s="82">
        <v>13940</v>
      </c>
      <c r="J46" s="120">
        <f t="shared" si="8"/>
        <v>25683</v>
      </c>
      <c r="K46" s="102"/>
      <c r="L46" s="102"/>
      <c r="M46" s="102"/>
      <c r="N46" s="102"/>
      <c r="O46" s="121"/>
      <c r="P46" s="102"/>
      <c r="Q46" s="102"/>
    </row>
    <row r="47" spans="1:17" ht="18.75" customHeight="1">
      <c r="A47" s="46" t="s">
        <v>187</v>
      </c>
      <c r="B47" s="82">
        <v>15935</v>
      </c>
      <c r="C47" s="82">
        <v>19689</v>
      </c>
      <c r="D47" s="118">
        <f t="shared" si="6"/>
        <v>35624</v>
      </c>
      <c r="E47" s="82">
        <v>10877</v>
      </c>
      <c r="F47" s="82">
        <v>14241</v>
      </c>
      <c r="G47" s="119">
        <f t="shared" si="7"/>
        <v>25118</v>
      </c>
      <c r="H47" s="82">
        <v>8679</v>
      </c>
      <c r="I47" s="82">
        <v>10660</v>
      </c>
      <c r="J47" s="120">
        <f t="shared" si="8"/>
        <v>19339</v>
      </c>
      <c r="K47" s="102"/>
      <c r="L47" s="102"/>
      <c r="M47" s="102"/>
      <c r="N47" s="102"/>
      <c r="O47" s="121"/>
      <c r="P47" s="102"/>
      <c r="Q47" s="102"/>
    </row>
    <row r="48" spans="1:17" ht="18.75" customHeight="1">
      <c r="A48" s="46" t="s">
        <v>188</v>
      </c>
      <c r="B48" s="82">
        <v>9411</v>
      </c>
      <c r="C48" s="82">
        <v>12194</v>
      </c>
      <c r="D48" s="118">
        <f t="shared" si="6"/>
        <v>21605</v>
      </c>
      <c r="E48" s="82">
        <v>5893</v>
      </c>
      <c r="F48" s="82">
        <v>8267</v>
      </c>
      <c r="G48" s="119">
        <f t="shared" si="7"/>
        <v>14160</v>
      </c>
      <c r="H48" s="82">
        <v>4990</v>
      </c>
      <c r="I48" s="82">
        <v>6407</v>
      </c>
      <c r="J48" s="120">
        <f t="shared" si="8"/>
        <v>11397</v>
      </c>
      <c r="K48" s="102"/>
      <c r="L48" s="102"/>
      <c r="M48" s="102"/>
      <c r="N48" s="102"/>
      <c r="O48" s="121"/>
      <c r="P48" s="102"/>
      <c r="Q48" s="102"/>
    </row>
    <row r="49" spans="1:17" ht="18.75" customHeight="1">
      <c r="A49" s="46" t="s">
        <v>189</v>
      </c>
      <c r="B49" s="82">
        <v>6119</v>
      </c>
      <c r="C49" s="82">
        <v>8668</v>
      </c>
      <c r="D49" s="118">
        <f t="shared" si="6"/>
        <v>14787</v>
      </c>
      <c r="E49" s="82">
        <v>3891</v>
      </c>
      <c r="F49" s="82">
        <v>6317</v>
      </c>
      <c r="G49" s="119">
        <f t="shared" si="7"/>
        <v>10208</v>
      </c>
      <c r="H49" s="82">
        <v>3234</v>
      </c>
      <c r="I49" s="82">
        <v>4711</v>
      </c>
      <c r="J49" s="120">
        <f t="shared" si="8"/>
        <v>7945</v>
      </c>
      <c r="K49" s="102"/>
      <c r="L49" s="102"/>
      <c r="M49" s="102"/>
      <c r="N49" s="102"/>
      <c r="O49" s="121"/>
      <c r="P49" s="102"/>
      <c r="Q49" s="102"/>
    </row>
    <row r="50" spans="1:17" ht="18.75" customHeight="1">
      <c r="A50" s="46" t="s">
        <v>190</v>
      </c>
      <c r="B50" s="82">
        <v>3147</v>
      </c>
      <c r="C50" s="82">
        <v>5246</v>
      </c>
      <c r="D50" s="118">
        <f t="shared" si="6"/>
        <v>8393</v>
      </c>
      <c r="E50" s="82">
        <v>2026</v>
      </c>
      <c r="F50" s="82">
        <v>3693</v>
      </c>
      <c r="G50" s="119">
        <f t="shared" si="7"/>
        <v>5719</v>
      </c>
      <c r="H50" s="82">
        <v>1803</v>
      </c>
      <c r="I50" s="82">
        <v>2907</v>
      </c>
      <c r="J50" s="120">
        <f t="shared" si="8"/>
        <v>4710</v>
      </c>
      <c r="K50" s="102"/>
      <c r="L50" s="102"/>
      <c r="M50" s="102"/>
      <c r="N50" s="102"/>
      <c r="O50" s="121"/>
      <c r="P50" s="102"/>
      <c r="Q50" s="102"/>
    </row>
    <row r="51" spans="1:17" ht="18.75" customHeight="1">
      <c r="A51" s="46" t="s">
        <v>191</v>
      </c>
      <c r="B51" s="82">
        <v>1373</v>
      </c>
      <c r="C51" s="82">
        <v>2242</v>
      </c>
      <c r="D51" s="118">
        <f t="shared" si="6"/>
        <v>3615</v>
      </c>
      <c r="E51" s="82">
        <v>674</v>
      </c>
      <c r="F51" s="82">
        <v>1399</v>
      </c>
      <c r="G51" s="119">
        <f t="shared" si="7"/>
        <v>2073</v>
      </c>
      <c r="H51" s="82">
        <v>655</v>
      </c>
      <c r="I51" s="82">
        <v>1167</v>
      </c>
      <c r="J51" s="120">
        <f t="shared" si="8"/>
        <v>1822</v>
      </c>
      <c r="K51" s="102"/>
      <c r="L51" s="102"/>
      <c r="M51" s="102"/>
      <c r="N51" s="102"/>
      <c r="O51" s="121"/>
      <c r="P51" s="102"/>
      <c r="Q51" s="102"/>
    </row>
    <row r="52" spans="1:17" ht="18.75" customHeight="1">
      <c r="A52" s="46" t="s">
        <v>192</v>
      </c>
      <c r="B52" s="82">
        <v>424</v>
      </c>
      <c r="C52" s="82">
        <v>606</v>
      </c>
      <c r="D52" s="118">
        <f t="shared" si="6"/>
        <v>1030</v>
      </c>
      <c r="E52" s="82">
        <v>176</v>
      </c>
      <c r="F52" s="82">
        <v>352</v>
      </c>
      <c r="G52" s="119">
        <f t="shared" si="7"/>
        <v>528</v>
      </c>
      <c r="H52" s="82">
        <v>135</v>
      </c>
      <c r="I52" s="82">
        <v>246</v>
      </c>
      <c r="J52" s="120">
        <f t="shared" si="8"/>
        <v>381</v>
      </c>
      <c r="K52" s="102"/>
      <c r="L52" s="102"/>
      <c r="M52" s="102"/>
      <c r="N52" s="102"/>
      <c r="O52" s="121"/>
      <c r="P52" s="102"/>
      <c r="Q52" s="102"/>
    </row>
    <row r="53" spans="1:17" ht="18.75" customHeight="1">
      <c r="A53" s="46" t="s">
        <v>193</v>
      </c>
      <c r="B53" s="82">
        <v>272</v>
      </c>
      <c r="C53" s="82">
        <v>325</v>
      </c>
      <c r="D53" s="118">
        <f t="shared" si="6"/>
        <v>597</v>
      </c>
      <c r="E53" s="82">
        <v>75</v>
      </c>
      <c r="F53" s="82">
        <v>100</v>
      </c>
      <c r="G53" s="119">
        <f t="shared" si="7"/>
        <v>175</v>
      </c>
      <c r="H53" s="82">
        <v>64</v>
      </c>
      <c r="I53" s="82">
        <v>83</v>
      </c>
      <c r="J53" s="120">
        <f t="shared" si="8"/>
        <v>147</v>
      </c>
      <c r="K53" s="102"/>
      <c r="L53" s="102"/>
      <c r="M53" s="102"/>
      <c r="N53" s="102"/>
      <c r="O53" s="121"/>
      <c r="P53" s="102"/>
      <c r="Q53" s="102"/>
    </row>
    <row r="54" spans="1:17" ht="18.75" customHeight="1">
      <c r="A54" s="46" t="s">
        <v>194</v>
      </c>
      <c r="B54" s="82">
        <f t="shared" ref="B54:J54" si="9">SUM(B32:B53)</f>
        <v>479449</v>
      </c>
      <c r="C54" s="82">
        <f t="shared" si="9"/>
        <v>494450</v>
      </c>
      <c r="D54" s="101">
        <f t="shared" si="9"/>
        <v>973899</v>
      </c>
      <c r="E54" s="82">
        <f t="shared" si="9"/>
        <v>282006</v>
      </c>
      <c r="F54" s="82">
        <f t="shared" si="9"/>
        <v>300766</v>
      </c>
      <c r="G54" s="119">
        <f t="shared" si="9"/>
        <v>582772</v>
      </c>
      <c r="H54" s="82">
        <f t="shared" si="9"/>
        <v>216072</v>
      </c>
      <c r="I54" s="82">
        <f t="shared" si="9"/>
        <v>227356</v>
      </c>
      <c r="J54" s="119">
        <f t="shared" si="9"/>
        <v>443428</v>
      </c>
      <c r="K54" s="102"/>
      <c r="L54" s="102"/>
    </row>
    <row r="55" spans="1:17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8" t="s">
        <v>115</v>
      </c>
      <c r="B56" s="11"/>
      <c r="C56" s="11"/>
      <c r="D56" s="11"/>
      <c r="E56" s="12"/>
      <c r="F56" s="12"/>
      <c r="G56" s="12"/>
      <c r="H56" s="12"/>
      <c r="I56" s="12"/>
      <c r="J56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6"/>
  <sheetViews>
    <sheetView zoomScaleNormal="100" zoomScaleSheetLayoutView="80" workbookViewId="0">
      <selection activeCell="L2" sqref="L2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239</v>
      </c>
    </row>
    <row r="2" spans="1:17" ht="18.75" customHeight="1">
      <c r="B2" s="122"/>
      <c r="C2" s="88" t="s">
        <v>199</v>
      </c>
      <c r="D2" s="124"/>
      <c r="E2" s="90"/>
      <c r="F2" s="141" t="s">
        <v>33</v>
      </c>
      <c r="G2" s="92"/>
      <c r="H2" s="93"/>
      <c r="I2" s="142" t="s">
        <v>34</v>
      </c>
      <c r="J2" s="95"/>
    </row>
    <row r="3" spans="1:17" ht="18.75" customHeight="1">
      <c r="A3" s="46" t="s">
        <v>172</v>
      </c>
      <c r="B3" s="131" t="s">
        <v>74</v>
      </c>
      <c r="C3" s="131" t="s">
        <v>80</v>
      </c>
      <c r="D3" s="131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99">
        <f>E4+H4+B32+E32+H32</f>
        <v>10040</v>
      </c>
      <c r="C4" s="99">
        <f>F4+I4+C32+F32+I32</f>
        <v>9327</v>
      </c>
      <c r="D4" s="99">
        <f>G4+J4+D32+G32+J32</f>
        <v>19367</v>
      </c>
      <c r="E4" s="82">
        <v>972</v>
      </c>
      <c r="F4" s="82">
        <v>912</v>
      </c>
      <c r="G4" s="100">
        <f>E4+F4</f>
        <v>1884</v>
      </c>
      <c r="H4" s="82">
        <v>2652</v>
      </c>
      <c r="I4" s="82">
        <v>2503</v>
      </c>
      <c r="J4" s="101">
        <f>H4+I4</f>
        <v>5155</v>
      </c>
      <c r="K4" s="102"/>
      <c r="L4" s="102"/>
      <c r="M4" s="102"/>
      <c r="N4" s="102"/>
      <c r="O4" s="121"/>
      <c r="P4" s="102"/>
      <c r="Q4" s="102"/>
    </row>
    <row r="5" spans="1:17" ht="18.75" customHeight="1">
      <c r="A5" s="59" t="s">
        <v>173</v>
      </c>
      <c r="B5" s="99">
        <f t="shared" ref="B5:D20" si="0">E5+H5+B33+E33+H33</f>
        <v>48369</v>
      </c>
      <c r="C5" s="99">
        <f t="shared" si="0"/>
        <v>45242</v>
      </c>
      <c r="D5" s="99">
        <f t="shared" si="0"/>
        <v>93611</v>
      </c>
      <c r="E5" s="82">
        <v>4852</v>
      </c>
      <c r="F5" s="82">
        <v>4600</v>
      </c>
      <c r="G5" s="100">
        <f t="shared" ref="G5:G25" si="1">E5+F5</f>
        <v>9452</v>
      </c>
      <c r="H5" s="82">
        <v>12625</v>
      </c>
      <c r="I5" s="82">
        <v>11749</v>
      </c>
      <c r="J5" s="101">
        <f t="shared" ref="J5:J25" si="2">H5+I5</f>
        <v>24374</v>
      </c>
      <c r="K5" s="102"/>
      <c r="L5" s="102"/>
      <c r="M5" s="102"/>
      <c r="N5" s="102"/>
      <c r="O5" s="121"/>
      <c r="P5" s="102"/>
      <c r="Q5" s="102"/>
    </row>
    <row r="6" spans="1:17" ht="18.75" customHeight="1">
      <c r="A6" s="61" t="s">
        <v>174</v>
      </c>
      <c r="B6" s="99">
        <f t="shared" si="0"/>
        <v>75767</v>
      </c>
      <c r="C6" s="99">
        <f t="shared" si="0"/>
        <v>70911</v>
      </c>
      <c r="D6" s="99">
        <f t="shared" si="0"/>
        <v>146678</v>
      </c>
      <c r="E6" s="82">
        <v>7737</v>
      </c>
      <c r="F6" s="82">
        <v>7334</v>
      </c>
      <c r="G6" s="100">
        <f t="shared" si="1"/>
        <v>15071</v>
      </c>
      <c r="H6" s="82">
        <v>19774</v>
      </c>
      <c r="I6" s="82">
        <v>18199</v>
      </c>
      <c r="J6" s="101">
        <f t="shared" si="2"/>
        <v>37973</v>
      </c>
      <c r="K6" s="102"/>
      <c r="L6" s="102"/>
      <c r="M6" s="102"/>
      <c r="N6" s="102"/>
      <c r="O6" s="121"/>
      <c r="P6" s="102"/>
      <c r="Q6" s="102"/>
    </row>
    <row r="7" spans="1:17" ht="18.75" customHeight="1">
      <c r="A7" s="46" t="s">
        <v>175</v>
      </c>
      <c r="B7" s="99">
        <f t="shared" si="0"/>
        <v>86886</v>
      </c>
      <c r="C7" s="99">
        <f t="shared" si="0"/>
        <v>80967</v>
      </c>
      <c r="D7" s="99">
        <f t="shared" si="0"/>
        <v>167853</v>
      </c>
      <c r="E7" s="82">
        <v>8943</v>
      </c>
      <c r="F7" s="82">
        <v>8239</v>
      </c>
      <c r="G7" s="100">
        <f t="shared" si="1"/>
        <v>17182</v>
      </c>
      <c r="H7" s="82">
        <v>22517</v>
      </c>
      <c r="I7" s="82">
        <v>21053</v>
      </c>
      <c r="J7" s="101">
        <f t="shared" si="2"/>
        <v>43570</v>
      </c>
      <c r="K7" s="102"/>
      <c r="L7" s="102"/>
      <c r="M7" s="102"/>
      <c r="N7" s="102"/>
      <c r="O7" s="121"/>
      <c r="P7" s="102"/>
      <c r="Q7" s="102"/>
    </row>
    <row r="8" spans="1:17" ht="18.75" customHeight="1">
      <c r="A8" s="46" t="s">
        <v>176</v>
      </c>
      <c r="B8" s="99">
        <f t="shared" si="0"/>
        <v>89136</v>
      </c>
      <c r="C8" s="99">
        <f t="shared" si="0"/>
        <v>83280</v>
      </c>
      <c r="D8" s="99">
        <f t="shared" si="0"/>
        <v>172416</v>
      </c>
      <c r="E8" s="82">
        <v>9107</v>
      </c>
      <c r="F8" s="82">
        <v>8687</v>
      </c>
      <c r="G8" s="100">
        <f t="shared" si="1"/>
        <v>17794</v>
      </c>
      <c r="H8" s="82">
        <v>22995</v>
      </c>
      <c r="I8" s="82">
        <v>21415</v>
      </c>
      <c r="J8" s="101">
        <f t="shared" si="2"/>
        <v>44410</v>
      </c>
      <c r="K8" s="102"/>
      <c r="L8" s="102"/>
      <c r="M8" s="102"/>
      <c r="N8" s="102"/>
      <c r="O8" s="121"/>
      <c r="P8" s="102"/>
      <c r="Q8" s="102"/>
    </row>
    <row r="9" spans="1:17" ht="18.75" customHeight="1">
      <c r="A9" s="46" t="s">
        <v>177</v>
      </c>
      <c r="B9" s="99">
        <f t="shared" si="0"/>
        <v>89383</v>
      </c>
      <c r="C9" s="99">
        <f t="shared" si="0"/>
        <v>86715</v>
      </c>
      <c r="D9" s="99">
        <f t="shared" si="0"/>
        <v>176098</v>
      </c>
      <c r="E9" s="82">
        <v>8758</v>
      </c>
      <c r="F9" s="82">
        <v>9040</v>
      </c>
      <c r="G9" s="100">
        <f t="shared" si="1"/>
        <v>17798</v>
      </c>
      <c r="H9" s="82">
        <v>22224</v>
      </c>
      <c r="I9" s="82">
        <v>21844</v>
      </c>
      <c r="J9" s="101">
        <f t="shared" si="2"/>
        <v>44068</v>
      </c>
      <c r="K9" s="102"/>
      <c r="L9" s="102"/>
      <c r="M9" s="102"/>
      <c r="N9" s="102"/>
      <c r="O9" s="121"/>
      <c r="P9" s="102"/>
      <c r="Q9" s="102"/>
    </row>
    <row r="10" spans="1:17" ht="18.75" customHeight="1">
      <c r="A10" s="46" t="s">
        <v>178</v>
      </c>
      <c r="B10" s="99">
        <f t="shared" si="0"/>
        <v>105549</v>
      </c>
      <c r="C10" s="99">
        <f t="shared" si="0"/>
        <v>99285</v>
      </c>
      <c r="D10" s="99">
        <f t="shared" si="0"/>
        <v>204834</v>
      </c>
      <c r="E10" s="82">
        <v>10997</v>
      </c>
      <c r="F10" s="82">
        <v>10313</v>
      </c>
      <c r="G10" s="100">
        <f t="shared" si="1"/>
        <v>21310</v>
      </c>
      <c r="H10" s="82">
        <v>26419</v>
      </c>
      <c r="I10" s="82">
        <v>25109</v>
      </c>
      <c r="J10" s="101">
        <f t="shared" si="2"/>
        <v>51528</v>
      </c>
      <c r="K10" s="102"/>
      <c r="L10" s="102"/>
      <c r="M10" s="102"/>
      <c r="N10" s="102"/>
      <c r="O10" s="121"/>
      <c r="P10" s="102"/>
      <c r="Q10" s="102"/>
    </row>
    <row r="11" spans="1:17" ht="18.75" customHeight="1">
      <c r="A11" s="46" t="s">
        <v>179</v>
      </c>
      <c r="B11" s="99">
        <f t="shared" si="0"/>
        <v>99015</v>
      </c>
      <c r="C11" s="99">
        <f t="shared" si="0"/>
        <v>94920</v>
      </c>
      <c r="D11" s="99">
        <f t="shared" si="0"/>
        <v>193935</v>
      </c>
      <c r="E11" s="82">
        <v>10554</v>
      </c>
      <c r="F11" s="82">
        <v>10251</v>
      </c>
      <c r="G11" s="100">
        <f t="shared" si="1"/>
        <v>20805</v>
      </c>
      <c r="H11" s="82">
        <v>24846</v>
      </c>
      <c r="I11" s="82">
        <v>23633</v>
      </c>
      <c r="J11" s="101">
        <f t="shared" si="2"/>
        <v>48479</v>
      </c>
      <c r="K11" s="102"/>
      <c r="L11" s="102"/>
      <c r="M11" s="102"/>
      <c r="N11" s="102"/>
      <c r="O11" s="121"/>
      <c r="P11" s="102"/>
      <c r="Q11" s="102"/>
    </row>
    <row r="12" spans="1:17" ht="18.75" customHeight="1">
      <c r="A12" s="46" t="s">
        <v>180</v>
      </c>
      <c r="B12" s="99">
        <f t="shared" si="0"/>
        <v>100576</v>
      </c>
      <c r="C12" s="99">
        <f t="shared" si="0"/>
        <v>96758</v>
      </c>
      <c r="D12" s="99">
        <f t="shared" si="0"/>
        <v>197334</v>
      </c>
      <c r="E12" s="82">
        <v>10524</v>
      </c>
      <c r="F12" s="82">
        <v>10193</v>
      </c>
      <c r="G12" s="100">
        <f t="shared" si="1"/>
        <v>20717</v>
      </c>
      <c r="H12" s="82">
        <v>25098</v>
      </c>
      <c r="I12" s="82">
        <v>24113</v>
      </c>
      <c r="J12" s="101">
        <f t="shared" si="2"/>
        <v>49211</v>
      </c>
      <c r="K12" s="102"/>
      <c r="L12" s="102"/>
      <c r="M12" s="102"/>
      <c r="N12" s="102"/>
      <c r="O12" s="121"/>
      <c r="P12" s="102"/>
      <c r="Q12" s="102"/>
    </row>
    <row r="13" spans="1:17" ht="18.75" customHeight="1">
      <c r="A13" s="46" t="s">
        <v>181</v>
      </c>
      <c r="B13" s="99">
        <f t="shared" si="0"/>
        <v>106404</v>
      </c>
      <c r="C13" s="99">
        <f t="shared" si="0"/>
        <v>106329</v>
      </c>
      <c r="D13" s="99">
        <f t="shared" si="0"/>
        <v>212733</v>
      </c>
      <c r="E13" s="82">
        <v>11269</v>
      </c>
      <c r="F13" s="82">
        <v>11224</v>
      </c>
      <c r="G13" s="100">
        <f t="shared" si="1"/>
        <v>22493</v>
      </c>
      <c r="H13" s="82">
        <v>26778</v>
      </c>
      <c r="I13" s="82">
        <v>26676</v>
      </c>
      <c r="J13" s="101">
        <f t="shared" si="2"/>
        <v>53454</v>
      </c>
      <c r="K13" s="102"/>
      <c r="L13" s="102"/>
      <c r="M13" s="102"/>
      <c r="N13" s="102"/>
      <c r="O13" s="121"/>
      <c r="P13" s="102"/>
      <c r="Q13" s="102"/>
    </row>
    <row r="14" spans="1:17" ht="18.75" customHeight="1">
      <c r="A14" s="46" t="s">
        <v>182</v>
      </c>
      <c r="B14" s="99">
        <f t="shared" si="0"/>
        <v>110026</v>
      </c>
      <c r="C14" s="99">
        <f t="shared" si="0"/>
        <v>113205</v>
      </c>
      <c r="D14" s="99">
        <f t="shared" si="0"/>
        <v>223231</v>
      </c>
      <c r="E14" s="82">
        <v>11808</v>
      </c>
      <c r="F14" s="82">
        <v>12221</v>
      </c>
      <c r="G14" s="100">
        <f t="shared" si="1"/>
        <v>24029</v>
      </c>
      <c r="H14" s="82">
        <v>28002</v>
      </c>
      <c r="I14" s="82">
        <v>28668</v>
      </c>
      <c r="J14" s="101">
        <f t="shared" si="2"/>
        <v>56670</v>
      </c>
      <c r="K14" s="102"/>
      <c r="L14" s="102"/>
      <c r="M14" s="102"/>
      <c r="N14" s="102"/>
      <c r="O14" s="121"/>
      <c r="P14" s="102"/>
      <c r="Q14" s="102"/>
    </row>
    <row r="15" spans="1:17" ht="18.75" customHeight="1">
      <c r="A15" s="46" t="s">
        <v>183</v>
      </c>
      <c r="B15" s="99">
        <f t="shared" si="0"/>
        <v>109718</v>
      </c>
      <c r="C15" s="99">
        <f t="shared" si="0"/>
        <v>120351</v>
      </c>
      <c r="D15" s="99">
        <f t="shared" si="0"/>
        <v>230069</v>
      </c>
      <c r="E15" s="82">
        <v>11975</v>
      </c>
      <c r="F15" s="82">
        <v>13113</v>
      </c>
      <c r="G15" s="100">
        <f t="shared" si="1"/>
        <v>25088</v>
      </c>
      <c r="H15" s="82">
        <v>26883</v>
      </c>
      <c r="I15" s="82">
        <v>28841</v>
      </c>
      <c r="J15" s="101">
        <f t="shared" si="2"/>
        <v>55724</v>
      </c>
      <c r="K15" s="102"/>
      <c r="L15" s="102"/>
      <c r="M15" s="102"/>
      <c r="N15" s="102"/>
      <c r="O15" s="121"/>
      <c r="P15" s="102"/>
      <c r="Q15" s="102"/>
    </row>
    <row r="16" spans="1:17" ht="18.75" customHeight="1">
      <c r="A16" s="46" t="s">
        <v>184</v>
      </c>
      <c r="B16" s="99">
        <f t="shared" si="0"/>
        <v>108469</v>
      </c>
      <c r="C16" s="99">
        <f t="shared" si="0"/>
        <v>124150</v>
      </c>
      <c r="D16" s="99">
        <f t="shared" si="0"/>
        <v>232619</v>
      </c>
      <c r="E16" s="82">
        <v>12294</v>
      </c>
      <c r="F16" s="82">
        <v>14439</v>
      </c>
      <c r="G16" s="100">
        <f t="shared" si="1"/>
        <v>26733</v>
      </c>
      <c r="H16" s="82">
        <v>25996</v>
      </c>
      <c r="I16" s="82">
        <v>28821</v>
      </c>
      <c r="J16" s="101">
        <f t="shared" si="2"/>
        <v>54817</v>
      </c>
      <c r="K16" s="102"/>
      <c r="L16" s="102"/>
      <c r="M16" s="102"/>
      <c r="N16" s="102"/>
      <c r="O16" s="121"/>
      <c r="P16" s="102"/>
      <c r="Q16" s="102"/>
    </row>
    <row r="17" spans="1:17" ht="18.75" customHeight="1">
      <c r="A17" s="46" t="s">
        <v>185</v>
      </c>
      <c r="B17" s="99">
        <f t="shared" si="0"/>
        <v>90489</v>
      </c>
      <c r="C17" s="99">
        <f t="shared" si="0"/>
        <v>106765</v>
      </c>
      <c r="D17" s="99">
        <f t="shared" si="0"/>
        <v>197254</v>
      </c>
      <c r="E17" s="82">
        <v>10487</v>
      </c>
      <c r="F17" s="82">
        <v>13219</v>
      </c>
      <c r="G17" s="100">
        <f t="shared" si="1"/>
        <v>23706</v>
      </c>
      <c r="H17" s="82">
        <v>20942</v>
      </c>
      <c r="I17" s="82">
        <v>24071</v>
      </c>
      <c r="J17" s="101">
        <f t="shared" si="2"/>
        <v>45013</v>
      </c>
      <c r="K17" s="102"/>
      <c r="L17" s="102"/>
      <c r="M17" s="102"/>
      <c r="N17" s="102"/>
      <c r="O17" s="121"/>
      <c r="P17" s="102"/>
      <c r="Q17" s="102"/>
    </row>
    <row r="18" spans="1:17" ht="18.75" customHeight="1">
      <c r="A18" s="46" t="s">
        <v>186</v>
      </c>
      <c r="B18" s="99">
        <f t="shared" si="0"/>
        <v>67837</v>
      </c>
      <c r="C18" s="99">
        <f t="shared" si="0"/>
        <v>83224</v>
      </c>
      <c r="D18" s="99">
        <f t="shared" si="0"/>
        <v>151061</v>
      </c>
      <c r="E18" s="82">
        <v>8036</v>
      </c>
      <c r="F18" s="82">
        <v>10454</v>
      </c>
      <c r="G18" s="100">
        <f t="shared" si="1"/>
        <v>18490</v>
      </c>
      <c r="H18" s="82">
        <v>15658</v>
      </c>
      <c r="I18" s="82">
        <v>18265</v>
      </c>
      <c r="J18" s="101">
        <f t="shared" si="2"/>
        <v>33923</v>
      </c>
      <c r="K18" s="102"/>
      <c r="L18" s="102"/>
      <c r="M18" s="102"/>
      <c r="N18" s="102"/>
      <c r="O18" s="121"/>
      <c r="P18" s="102"/>
      <c r="Q18" s="102"/>
    </row>
    <row r="19" spans="1:17" ht="18.75" customHeight="1">
      <c r="A19" s="46" t="s">
        <v>187</v>
      </c>
      <c r="B19" s="99">
        <f t="shared" si="0"/>
        <v>52917</v>
      </c>
      <c r="C19" s="99">
        <f t="shared" si="0"/>
        <v>67318</v>
      </c>
      <c r="D19" s="99">
        <f t="shared" si="0"/>
        <v>120235</v>
      </c>
      <c r="E19" s="82">
        <v>6359</v>
      </c>
      <c r="F19" s="82">
        <v>8506</v>
      </c>
      <c r="G19" s="100">
        <f t="shared" si="1"/>
        <v>14865</v>
      </c>
      <c r="H19" s="82">
        <v>11867</v>
      </c>
      <c r="I19" s="82">
        <v>14384</v>
      </c>
      <c r="J19" s="101">
        <f t="shared" si="2"/>
        <v>26251</v>
      </c>
      <c r="K19" s="102"/>
      <c r="L19" s="102"/>
      <c r="M19" s="102"/>
      <c r="N19" s="102"/>
      <c r="O19" s="121"/>
      <c r="P19" s="102"/>
      <c r="Q19" s="102"/>
    </row>
    <row r="20" spans="1:17" ht="18.75" customHeight="1">
      <c r="A20" s="46" t="s">
        <v>188</v>
      </c>
      <c r="B20" s="99">
        <f t="shared" si="0"/>
        <v>30560</v>
      </c>
      <c r="C20" s="99">
        <f t="shared" si="0"/>
        <v>40481</v>
      </c>
      <c r="D20" s="99">
        <f t="shared" si="0"/>
        <v>71041</v>
      </c>
      <c r="E20" s="82">
        <v>3734</v>
      </c>
      <c r="F20" s="82">
        <v>5360</v>
      </c>
      <c r="G20" s="100">
        <f t="shared" si="1"/>
        <v>9094</v>
      </c>
      <c r="H20" s="82">
        <v>6698</v>
      </c>
      <c r="I20" s="82">
        <v>8327</v>
      </c>
      <c r="J20" s="101">
        <f t="shared" si="2"/>
        <v>15025</v>
      </c>
      <c r="K20" s="102"/>
      <c r="L20" s="102"/>
      <c r="M20" s="102"/>
      <c r="N20" s="102"/>
      <c r="O20" s="121"/>
      <c r="P20" s="102"/>
      <c r="Q20" s="102"/>
    </row>
    <row r="21" spans="1:17" ht="18.75" customHeight="1">
      <c r="A21" s="46" t="s">
        <v>189</v>
      </c>
      <c r="B21" s="99">
        <f t="shared" ref="B21:D25" si="3">E21+H21+B49+E49+H49</f>
        <v>21158</v>
      </c>
      <c r="C21" s="99">
        <f t="shared" si="3"/>
        <v>31023</v>
      </c>
      <c r="D21" s="99">
        <f t="shared" si="3"/>
        <v>52181</v>
      </c>
      <c r="E21" s="82">
        <v>2673</v>
      </c>
      <c r="F21" s="82">
        <v>4004</v>
      </c>
      <c r="G21" s="100">
        <f t="shared" si="1"/>
        <v>6677</v>
      </c>
      <c r="H21" s="82">
        <v>4289</v>
      </c>
      <c r="I21" s="82">
        <v>5983</v>
      </c>
      <c r="J21" s="101">
        <f t="shared" si="2"/>
        <v>10272</v>
      </c>
      <c r="K21" s="102"/>
      <c r="L21" s="102"/>
      <c r="M21" s="102"/>
      <c r="N21" s="102"/>
      <c r="O21" s="121"/>
      <c r="P21" s="102"/>
      <c r="Q21" s="102"/>
    </row>
    <row r="22" spans="1:17" ht="18.75" customHeight="1">
      <c r="A22" s="46" t="s">
        <v>190</v>
      </c>
      <c r="B22" s="99">
        <f t="shared" si="3"/>
        <v>11353</v>
      </c>
      <c r="C22" s="99">
        <f t="shared" si="3"/>
        <v>18430</v>
      </c>
      <c r="D22" s="99">
        <f t="shared" si="3"/>
        <v>29783</v>
      </c>
      <c r="E22" s="82">
        <v>1470</v>
      </c>
      <c r="F22" s="82">
        <v>2457</v>
      </c>
      <c r="G22" s="100">
        <f t="shared" si="1"/>
        <v>3927</v>
      </c>
      <c r="H22" s="82">
        <v>2273</v>
      </c>
      <c r="I22" s="82">
        <v>3413</v>
      </c>
      <c r="J22" s="101">
        <f t="shared" si="2"/>
        <v>5686</v>
      </c>
      <c r="K22" s="102"/>
      <c r="L22" s="102"/>
      <c r="M22" s="102"/>
      <c r="N22" s="102"/>
      <c r="O22" s="121"/>
      <c r="P22" s="102"/>
      <c r="Q22" s="102"/>
    </row>
    <row r="23" spans="1:17" ht="18.75" customHeight="1">
      <c r="A23" s="46" t="s">
        <v>191</v>
      </c>
      <c r="B23" s="99">
        <f t="shared" si="3"/>
        <v>4279</v>
      </c>
      <c r="C23" s="99">
        <f t="shared" si="3"/>
        <v>7462</v>
      </c>
      <c r="D23" s="99">
        <f t="shared" si="3"/>
        <v>11741</v>
      </c>
      <c r="E23" s="82">
        <v>488</v>
      </c>
      <c r="F23" s="82">
        <v>975</v>
      </c>
      <c r="G23" s="100">
        <f t="shared" si="1"/>
        <v>1463</v>
      </c>
      <c r="H23" s="82">
        <v>849</v>
      </c>
      <c r="I23" s="82">
        <v>1455</v>
      </c>
      <c r="J23" s="101">
        <f t="shared" si="2"/>
        <v>2304</v>
      </c>
      <c r="K23" s="102"/>
      <c r="L23" s="102"/>
      <c r="M23" s="102"/>
      <c r="N23" s="102"/>
      <c r="O23" s="121"/>
      <c r="P23" s="102"/>
      <c r="Q23" s="102"/>
    </row>
    <row r="24" spans="1:17" ht="18.75" customHeight="1">
      <c r="A24" s="46" t="s">
        <v>192</v>
      </c>
      <c r="B24" s="99">
        <f t="shared" si="3"/>
        <v>1279</v>
      </c>
      <c r="C24" s="99">
        <f t="shared" si="3"/>
        <v>2103</v>
      </c>
      <c r="D24" s="99">
        <f t="shared" si="3"/>
        <v>3382</v>
      </c>
      <c r="E24" s="82">
        <v>127</v>
      </c>
      <c r="F24" s="82">
        <v>223</v>
      </c>
      <c r="G24" s="100">
        <f t="shared" si="1"/>
        <v>350</v>
      </c>
      <c r="H24" s="82">
        <v>245</v>
      </c>
      <c r="I24" s="82">
        <v>403</v>
      </c>
      <c r="J24" s="101">
        <f t="shared" si="2"/>
        <v>648</v>
      </c>
      <c r="K24" s="102"/>
      <c r="L24" s="102"/>
      <c r="M24" s="102"/>
      <c r="N24" s="102"/>
      <c r="O24" s="121"/>
      <c r="P24" s="102"/>
      <c r="Q24" s="102"/>
    </row>
    <row r="25" spans="1:17" ht="18.75" customHeight="1">
      <c r="A25" s="46" t="s">
        <v>193</v>
      </c>
      <c r="B25" s="99">
        <f t="shared" si="3"/>
        <v>660</v>
      </c>
      <c r="C25" s="99">
        <f t="shared" si="3"/>
        <v>799</v>
      </c>
      <c r="D25" s="99">
        <f t="shared" si="3"/>
        <v>1459</v>
      </c>
      <c r="E25" s="82">
        <v>33</v>
      </c>
      <c r="F25" s="82">
        <v>54</v>
      </c>
      <c r="G25" s="100">
        <f t="shared" si="1"/>
        <v>87</v>
      </c>
      <c r="H25" s="82">
        <v>135</v>
      </c>
      <c r="I25" s="82">
        <v>191</v>
      </c>
      <c r="J25" s="101">
        <f t="shared" si="2"/>
        <v>326</v>
      </c>
      <c r="K25" s="102"/>
      <c r="L25" s="102"/>
      <c r="M25" s="102"/>
      <c r="N25" s="102"/>
      <c r="O25" s="121"/>
      <c r="P25" s="102"/>
      <c r="Q25" s="102"/>
    </row>
    <row r="26" spans="1:17" ht="18.75" customHeight="1">
      <c r="A26" s="46" t="s">
        <v>194</v>
      </c>
      <c r="B26" s="119">
        <f>E26+H26+B54+E54+H54</f>
        <v>1419870</v>
      </c>
      <c r="C26" s="119">
        <f>F26+I26+C54+F54+I54</f>
        <v>1489045</v>
      </c>
      <c r="D26" s="119">
        <f>G26+J26+D54+G54+J54</f>
        <v>2908915</v>
      </c>
      <c r="E26" s="82">
        <f t="shared" ref="E26:J26" si="4">SUM(E4:E25)</f>
        <v>153197</v>
      </c>
      <c r="F26" s="82">
        <f t="shared" si="4"/>
        <v>165818</v>
      </c>
      <c r="G26" s="100">
        <f t="shared" si="4"/>
        <v>319015</v>
      </c>
      <c r="H26" s="82">
        <f t="shared" si="4"/>
        <v>349765</v>
      </c>
      <c r="I26" s="82">
        <f t="shared" si="4"/>
        <v>359116</v>
      </c>
      <c r="J26" s="101">
        <f t="shared" si="4"/>
        <v>708881</v>
      </c>
      <c r="K26" s="102"/>
      <c r="L26" s="102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85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240</v>
      </c>
    </row>
    <row r="30" spans="1:17" ht="18.75" customHeight="1">
      <c r="B30" s="106"/>
      <c r="C30" s="143" t="s">
        <v>40</v>
      </c>
      <c r="D30" s="108"/>
      <c r="E30" s="109"/>
      <c r="F30" s="144" t="s">
        <v>48</v>
      </c>
      <c r="G30" s="111"/>
      <c r="H30" s="112"/>
      <c r="I30" s="145" t="s">
        <v>0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1706</v>
      </c>
      <c r="C32" s="82">
        <v>1596</v>
      </c>
      <c r="D32" s="118">
        <f>B32+C32</f>
        <v>3302</v>
      </c>
      <c r="E32" s="82">
        <v>3484</v>
      </c>
      <c r="F32" s="82">
        <v>3199</v>
      </c>
      <c r="G32" s="119">
        <f>E32+F32</f>
        <v>6683</v>
      </c>
      <c r="H32" s="82">
        <v>1226</v>
      </c>
      <c r="I32" s="82">
        <v>1117</v>
      </c>
      <c r="J32" s="120">
        <f>H32+I32</f>
        <v>2343</v>
      </c>
      <c r="K32" s="102"/>
      <c r="L32" s="102"/>
      <c r="M32" s="102"/>
      <c r="N32" s="102"/>
      <c r="O32" s="121"/>
      <c r="P32" s="102"/>
      <c r="Q32" s="102"/>
    </row>
    <row r="33" spans="1:17" ht="18.75" customHeight="1">
      <c r="A33" s="59" t="s">
        <v>173</v>
      </c>
      <c r="B33" s="82">
        <v>8165</v>
      </c>
      <c r="C33" s="82">
        <v>7814</v>
      </c>
      <c r="D33" s="118">
        <f t="shared" ref="D33:D53" si="5">B33+C33</f>
        <v>15979</v>
      </c>
      <c r="E33" s="82">
        <v>16814</v>
      </c>
      <c r="F33" s="82">
        <v>15553</v>
      </c>
      <c r="G33" s="119">
        <f t="shared" ref="G33:G53" si="6">E33+F33</f>
        <v>32367</v>
      </c>
      <c r="H33" s="82">
        <v>5913</v>
      </c>
      <c r="I33" s="82">
        <v>5526</v>
      </c>
      <c r="J33" s="120">
        <f t="shared" ref="J33:J53" si="7">H33+I33</f>
        <v>11439</v>
      </c>
      <c r="K33" s="102"/>
      <c r="L33" s="102"/>
      <c r="M33" s="102"/>
      <c r="N33" s="102"/>
      <c r="O33" s="121"/>
      <c r="P33" s="102"/>
      <c r="Q33" s="102"/>
    </row>
    <row r="34" spans="1:17" ht="18.75" customHeight="1">
      <c r="A34" s="61" t="s">
        <v>174</v>
      </c>
      <c r="B34" s="82">
        <v>13200</v>
      </c>
      <c r="C34" s="82">
        <v>12405</v>
      </c>
      <c r="D34" s="118">
        <f t="shared" si="5"/>
        <v>25605</v>
      </c>
      <c r="E34" s="82">
        <v>26323</v>
      </c>
      <c r="F34" s="82">
        <v>24627</v>
      </c>
      <c r="G34" s="119">
        <f t="shared" si="6"/>
        <v>50950</v>
      </c>
      <c r="H34" s="82">
        <v>8733</v>
      </c>
      <c r="I34" s="82">
        <v>8346</v>
      </c>
      <c r="J34" s="120">
        <f t="shared" si="7"/>
        <v>17079</v>
      </c>
      <c r="K34" s="102"/>
      <c r="L34" s="102"/>
      <c r="M34" s="102"/>
      <c r="N34" s="102"/>
      <c r="O34" s="121"/>
      <c r="P34" s="102"/>
      <c r="Q34" s="102"/>
    </row>
    <row r="35" spans="1:17" ht="18.75" customHeight="1">
      <c r="A35" s="46" t="s">
        <v>175</v>
      </c>
      <c r="B35" s="82">
        <v>15511</v>
      </c>
      <c r="C35" s="82">
        <v>14277</v>
      </c>
      <c r="D35" s="118">
        <f t="shared" si="5"/>
        <v>29788</v>
      </c>
      <c r="E35" s="82">
        <v>30148</v>
      </c>
      <c r="F35" s="82">
        <v>28263</v>
      </c>
      <c r="G35" s="119">
        <f t="shared" si="6"/>
        <v>58411</v>
      </c>
      <c r="H35" s="82">
        <v>9767</v>
      </c>
      <c r="I35" s="82">
        <v>9135</v>
      </c>
      <c r="J35" s="120">
        <f t="shared" si="7"/>
        <v>18902</v>
      </c>
      <c r="K35" s="102"/>
      <c r="L35" s="102"/>
      <c r="M35" s="102"/>
      <c r="N35" s="102"/>
      <c r="O35" s="121"/>
      <c r="P35" s="102"/>
      <c r="Q35" s="102"/>
    </row>
    <row r="36" spans="1:17" ht="18.75" customHeight="1">
      <c r="A36" s="46" t="s">
        <v>176</v>
      </c>
      <c r="B36" s="82">
        <v>15969</v>
      </c>
      <c r="C36" s="82">
        <v>14965</v>
      </c>
      <c r="D36" s="118">
        <f t="shared" si="5"/>
        <v>30934</v>
      </c>
      <c r="E36" s="82">
        <v>30820</v>
      </c>
      <c r="F36" s="82">
        <v>28782</v>
      </c>
      <c r="G36" s="119">
        <f t="shared" si="6"/>
        <v>59602</v>
      </c>
      <c r="H36" s="82">
        <v>10245</v>
      </c>
      <c r="I36" s="82">
        <v>9431</v>
      </c>
      <c r="J36" s="120">
        <f t="shared" si="7"/>
        <v>19676</v>
      </c>
      <c r="K36" s="102"/>
      <c r="L36" s="102"/>
      <c r="M36" s="102"/>
      <c r="N36" s="102"/>
      <c r="O36" s="121"/>
      <c r="P36" s="102"/>
      <c r="Q36" s="102"/>
    </row>
    <row r="37" spans="1:17" ht="18.75" customHeight="1">
      <c r="A37" s="46" t="s">
        <v>177</v>
      </c>
      <c r="B37" s="82">
        <v>15710</v>
      </c>
      <c r="C37" s="82">
        <v>15695</v>
      </c>
      <c r="D37" s="118">
        <f t="shared" si="5"/>
        <v>31405</v>
      </c>
      <c r="E37" s="82">
        <v>32805</v>
      </c>
      <c r="F37" s="82">
        <v>30478</v>
      </c>
      <c r="G37" s="119">
        <f t="shared" si="6"/>
        <v>63283</v>
      </c>
      <c r="H37" s="82">
        <v>9886</v>
      </c>
      <c r="I37" s="82">
        <v>9658</v>
      </c>
      <c r="J37" s="120">
        <f t="shared" si="7"/>
        <v>19544</v>
      </c>
      <c r="K37" s="102"/>
      <c r="L37" s="102"/>
      <c r="M37" s="102"/>
      <c r="N37" s="102"/>
      <c r="O37" s="121"/>
      <c r="P37" s="102"/>
      <c r="Q37" s="102"/>
    </row>
    <row r="38" spans="1:17" ht="18.75" customHeight="1">
      <c r="A38" s="46" t="s">
        <v>178</v>
      </c>
      <c r="B38" s="82">
        <v>19004</v>
      </c>
      <c r="C38" s="82">
        <v>17803</v>
      </c>
      <c r="D38" s="118">
        <f t="shared" si="5"/>
        <v>36807</v>
      </c>
      <c r="E38" s="82">
        <v>37644</v>
      </c>
      <c r="F38" s="82">
        <v>35137</v>
      </c>
      <c r="G38" s="119">
        <f t="shared" si="6"/>
        <v>72781</v>
      </c>
      <c r="H38" s="82">
        <v>11485</v>
      </c>
      <c r="I38" s="82">
        <v>10923</v>
      </c>
      <c r="J38" s="120">
        <f t="shared" si="7"/>
        <v>22408</v>
      </c>
      <c r="K38" s="102"/>
      <c r="L38" s="102"/>
      <c r="M38" s="102"/>
      <c r="N38" s="102"/>
      <c r="O38" s="121"/>
      <c r="P38" s="102"/>
      <c r="Q38" s="102"/>
    </row>
    <row r="39" spans="1:17" ht="18.75" customHeight="1">
      <c r="A39" s="46" t="s">
        <v>179</v>
      </c>
      <c r="B39" s="82">
        <v>17626</v>
      </c>
      <c r="C39" s="82">
        <v>16656</v>
      </c>
      <c r="D39" s="118">
        <f t="shared" si="5"/>
        <v>34282</v>
      </c>
      <c r="E39" s="82">
        <v>35152</v>
      </c>
      <c r="F39" s="82">
        <v>33825</v>
      </c>
      <c r="G39" s="119">
        <f t="shared" si="6"/>
        <v>68977</v>
      </c>
      <c r="H39" s="82">
        <v>10837</v>
      </c>
      <c r="I39" s="82">
        <v>10555</v>
      </c>
      <c r="J39" s="120">
        <f t="shared" si="7"/>
        <v>21392</v>
      </c>
      <c r="K39" s="102"/>
      <c r="L39" s="102"/>
      <c r="M39" s="102"/>
      <c r="N39" s="102"/>
      <c r="O39" s="121"/>
      <c r="P39" s="102"/>
      <c r="Q39" s="102"/>
    </row>
    <row r="40" spans="1:17" ht="18.75" customHeight="1">
      <c r="A40" s="46" t="s">
        <v>180</v>
      </c>
      <c r="B40" s="82">
        <v>18186</v>
      </c>
      <c r="C40" s="82">
        <v>17249</v>
      </c>
      <c r="D40" s="118">
        <f t="shared" si="5"/>
        <v>35435</v>
      </c>
      <c r="E40" s="82">
        <v>35386</v>
      </c>
      <c r="F40" s="82">
        <v>34262</v>
      </c>
      <c r="G40" s="119">
        <f t="shared" si="6"/>
        <v>69648</v>
      </c>
      <c r="H40" s="82">
        <v>11382</v>
      </c>
      <c r="I40" s="82">
        <v>10941</v>
      </c>
      <c r="J40" s="120">
        <f t="shared" si="7"/>
        <v>22323</v>
      </c>
      <c r="K40" s="102"/>
      <c r="L40" s="102"/>
      <c r="M40" s="102"/>
      <c r="N40" s="102"/>
      <c r="O40" s="121"/>
      <c r="P40" s="102"/>
      <c r="Q40" s="102"/>
    </row>
    <row r="41" spans="1:17" ht="18.75" customHeight="1">
      <c r="A41" s="46" t="s">
        <v>181</v>
      </c>
      <c r="B41" s="82">
        <v>19766</v>
      </c>
      <c r="C41" s="82">
        <v>19550</v>
      </c>
      <c r="D41" s="118">
        <f t="shared" si="5"/>
        <v>39316</v>
      </c>
      <c r="E41" s="82">
        <v>36988</v>
      </c>
      <c r="F41" s="82">
        <v>37148</v>
      </c>
      <c r="G41" s="119">
        <f t="shared" si="6"/>
        <v>74136</v>
      </c>
      <c r="H41" s="82">
        <v>11603</v>
      </c>
      <c r="I41" s="82">
        <v>11731</v>
      </c>
      <c r="J41" s="120">
        <f t="shared" si="7"/>
        <v>23334</v>
      </c>
      <c r="K41" s="102"/>
      <c r="L41" s="102"/>
      <c r="M41" s="102"/>
      <c r="N41" s="102"/>
      <c r="O41" s="121"/>
      <c r="P41" s="102"/>
      <c r="Q41" s="102"/>
    </row>
    <row r="42" spans="1:17" ht="18.75" customHeight="1">
      <c r="A42" s="46" t="s">
        <v>182</v>
      </c>
      <c r="B42" s="82">
        <v>20174</v>
      </c>
      <c r="C42" s="82">
        <v>20219</v>
      </c>
      <c r="D42" s="118">
        <f t="shared" si="5"/>
        <v>40393</v>
      </c>
      <c r="E42" s="82">
        <v>37902</v>
      </c>
      <c r="F42" s="82">
        <v>39540</v>
      </c>
      <c r="G42" s="119">
        <f t="shared" si="6"/>
        <v>77442</v>
      </c>
      <c r="H42" s="82">
        <v>12140</v>
      </c>
      <c r="I42" s="82">
        <v>12557</v>
      </c>
      <c r="J42" s="120">
        <f t="shared" si="7"/>
        <v>24697</v>
      </c>
      <c r="K42" s="102"/>
      <c r="L42" s="102"/>
      <c r="M42" s="102"/>
      <c r="N42" s="102"/>
      <c r="O42" s="121"/>
      <c r="P42" s="102"/>
      <c r="Q42" s="102"/>
    </row>
    <row r="43" spans="1:17" ht="18.75" customHeight="1">
      <c r="A43" s="46" t="s">
        <v>183</v>
      </c>
      <c r="B43" s="82">
        <v>19750</v>
      </c>
      <c r="C43" s="82">
        <v>21964</v>
      </c>
      <c r="D43" s="118">
        <f t="shared" si="5"/>
        <v>41714</v>
      </c>
      <c r="E43" s="82">
        <v>38770</v>
      </c>
      <c r="F43" s="82">
        <v>43231</v>
      </c>
      <c r="G43" s="119">
        <f t="shared" si="6"/>
        <v>82001</v>
      </c>
      <c r="H43" s="82">
        <v>12340</v>
      </c>
      <c r="I43" s="82">
        <v>13202</v>
      </c>
      <c r="J43" s="120">
        <f t="shared" si="7"/>
        <v>25542</v>
      </c>
      <c r="K43" s="102"/>
      <c r="L43" s="102"/>
      <c r="M43" s="102"/>
      <c r="N43" s="102"/>
      <c r="O43" s="121"/>
      <c r="P43" s="102"/>
      <c r="Q43" s="102"/>
    </row>
    <row r="44" spans="1:17" ht="18.75" customHeight="1">
      <c r="A44" s="46" t="s">
        <v>184</v>
      </c>
      <c r="B44" s="82">
        <v>19675</v>
      </c>
      <c r="C44" s="82">
        <v>22798</v>
      </c>
      <c r="D44" s="118">
        <f t="shared" si="5"/>
        <v>42473</v>
      </c>
      <c r="E44" s="82">
        <v>38880</v>
      </c>
      <c r="F44" s="82">
        <v>44878</v>
      </c>
      <c r="G44" s="119">
        <f t="shared" si="6"/>
        <v>83758</v>
      </c>
      <c r="H44" s="82">
        <v>11624</v>
      </c>
      <c r="I44" s="82">
        <v>13214</v>
      </c>
      <c r="J44" s="120">
        <f t="shared" si="7"/>
        <v>24838</v>
      </c>
      <c r="K44" s="102"/>
      <c r="L44" s="102"/>
      <c r="M44" s="102"/>
      <c r="N44" s="102"/>
      <c r="O44" s="121"/>
      <c r="P44" s="102"/>
      <c r="Q44" s="102"/>
    </row>
    <row r="45" spans="1:17" ht="18.75" customHeight="1">
      <c r="A45" s="46" t="s">
        <v>185</v>
      </c>
      <c r="B45" s="82">
        <v>16915</v>
      </c>
      <c r="C45" s="82">
        <v>19916</v>
      </c>
      <c r="D45" s="118">
        <f t="shared" si="5"/>
        <v>36831</v>
      </c>
      <c r="E45" s="82">
        <v>32583</v>
      </c>
      <c r="F45" s="82">
        <v>38476</v>
      </c>
      <c r="G45" s="119">
        <f t="shared" si="6"/>
        <v>71059</v>
      </c>
      <c r="H45" s="82">
        <v>9562</v>
      </c>
      <c r="I45" s="82">
        <v>11083</v>
      </c>
      <c r="J45" s="120">
        <f t="shared" si="7"/>
        <v>20645</v>
      </c>
      <c r="K45" s="102"/>
      <c r="L45" s="102"/>
      <c r="M45" s="102"/>
      <c r="N45" s="102"/>
      <c r="O45" s="121"/>
      <c r="P45" s="102"/>
      <c r="Q45" s="102"/>
    </row>
    <row r="46" spans="1:17" ht="18.75" customHeight="1">
      <c r="A46" s="46" t="s">
        <v>186</v>
      </c>
      <c r="B46" s="82">
        <v>12690</v>
      </c>
      <c r="C46" s="82">
        <v>15603</v>
      </c>
      <c r="D46" s="118">
        <f t="shared" si="5"/>
        <v>28293</v>
      </c>
      <c r="E46" s="82">
        <v>23936</v>
      </c>
      <c r="F46" s="82">
        <v>29607</v>
      </c>
      <c r="G46" s="119">
        <f t="shared" si="6"/>
        <v>53543</v>
      </c>
      <c r="H46" s="82">
        <v>7517</v>
      </c>
      <c r="I46" s="82">
        <v>9295</v>
      </c>
      <c r="J46" s="120">
        <f t="shared" si="7"/>
        <v>16812</v>
      </c>
      <c r="K46" s="102"/>
      <c r="L46" s="102"/>
      <c r="M46" s="102"/>
      <c r="N46" s="102"/>
      <c r="O46" s="121"/>
      <c r="P46" s="102"/>
      <c r="Q46" s="102"/>
    </row>
    <row r="47" spans="1:17" ht="18.75" customHeight="1">
      <c r="A47" s="46" t="s">
        <v>187</v>
      </c>
      <c r="B47" s="82">
        <v>10206</v>
      </c>
      <c r="C47" s="82">
        <v>13036</v>
      </c>
      <c r="D47" s="118">
        <f t="shared" si="5"/>
        <v>23242</v>
      </c>
      <c r="E47" s="82">
        <v>18611</v>
      </c>
      <c r="F47" s="82">
        <v>24074</v>
      </c>
      <c r="G47" s="119">
        <f t="shared" si="6"/>
        <v>42685</v>
      </c>
      <c r="H47" s="82">
        <v>5874</v>
      </c>
      <c r="I47" s="82">
        <v>7318</v>
      </c>
      <c r="J47" s="120">
        <f t="shared" si="7"/>
        <v>13192</v>
      </c>
      <c r="K47" s="102"/>
      <c r="L47" s="102"/>
      <c r="M47" s="102"/>
      <c r="N47" s="102"/>
      <c r="O47" s="121"/>
      <c r="P47" s="102"/>
      <c r="Q47" s="102"/>
    </row>
    <row r="48" spans="1:17" ht="18.75" customHeight="1">
      <c r="A48" s="46" t="s">
        <v>188</v>
      </c>
      <c r="B48" s="82">
        <v>5494</v>
      </c>
      <c r="C48" s="82">
        <v>7433</v>
      </c>
      <c r="D48" s="118">
        <f t="shared" si="5"/>
        <v>12927</v>
      </c>
      <c r="E48" s="82">
        <v>10954</v>
      </c>
      <c r="F48" s="82">
        <v>14702</v>
      </c>
      <c r="G48" s="119">
        <f t="shared" si="6"/>
        <v>25656</v>
      </c>
      <c r="H48" s="82">
        <v>3680</v>
      </c>
      <c r="I48" s="82">
        <v>4659</v>
      </c>
      <c r="J48" s="120">
        <f t="shared" si="7"/>
        <v>8339</v>
      </c>
      <c r="K48" s="102"/>
      <c r="L48" s="102"/>
      <c r="M48" s="102"/>
      <c r="N48" s="102"/>
      <c r="O48" s="121"/>
      <c r="P48" s="102"/>
      <c r="Q48" s="102"/>
    </row>
    <row r="49" spans="1:17" ht="19.2" customHeight="1">
      <c r="A49" s="46" t="s">
        <v>189</v>
      </c>
      <c r="B49" s="82">
        <v>3904</v>
      </c>
      <c r="C49" s="82">
        <v>5866</v>
      </c>
      <c r="D49" s="118">
        <f t="shared" si="5"/>
        <v>9770</v>
      </c>
      <c r="E49" s="82">
        <v>7726</v>
      </c>
      <c r="F49" s="82">
        <v>11464</v>
      </c>
      <c r="G49" s="119">
        <f t="shared" si="6"/>
        <v>19190</v>
      </c>
      <c r="H49" s="82">
        <v>2566</v>
      </c>
      <c r="I49" s="82">
        <v>3706</v>
      </c>
      <c r="J49" s="120">
        <f t="shared" si="7"/>
        <v>6272</v>
      </c>
      <c r="K49" s="102"/>
      <c r="L49" s="102"/>
      <c r="M49" s="102"/>
      <c r="N49" s="102"/>
      <c r="O49" s="121"/>
      <c r="P49" s="102"/>
      <c r="Q49" s="102"/>
    </row>
    <row r="50" spans="1:17" ht="18.75" customHeight="1">
      <c r="A50" s="46" t="s">
        <v>190</v>
      </c>
      <c r="B50" s="82">
        <v>2032</v>
      </c>
      <c r="C50" s="82">
        <v>3527</v>
      </c>
      <c r="D50" s="118">
        <f t="shared" si="5"/>
        <v>5559</v>
      </c>
      <c r="E50" s="82">
        <v>4306</v>
      </c>
      <c r="F50" s="82">
        <v>6862</v>
      </c>
      <c r="G50" s="119">
        <f t="shared" si="6"/>
        <v>11168</v>
      </c>
      <c r="H50" s="82">
        <v>1272</v>
      </c>
      <c r="I50" s="82">
        <v>2171</v>
      </c>
      <c r="J50" s="120">
        <f t="shared" si="7"/>
        <v>3443</v>
      </c>
      <c r="K50" s="102"/>
      <c r="L50" s="102"/>
      <c r="M50" s="102"/>
      <c r="N50" s="102"/>
      <c r="O50" s="121"/>
      <c r="P50" s="102"/>
      <c r="Q50" s="102"/>
    </row>
    <row r="51" spans="1:17" ht="18.75" customHeight="1">
      <c r="A51" s="46" t="s">
        <v>191</v>
      </c>
      <c r="B51" s="82">
        <v>820</v>
      </c>
      <c r="C51" s="82">
        <v>1363</v>
      </c>
      <c r="D51" s="118">
        <f t="shared" si="5"/>
        <v>2183</v>
      </c>
      <c r="E51" s="82">
        <v>1643</v>
      </c>
      <c r="F51" s="82">
        <v>2810</v>
      </c>
      <c r="G51" s="119">
        <f t="shared" si="6"/>
        <v>4453</v>
      </c>
      <c r="H51" s="82">
        <v>479</v>
      </c>
      <c r="I51" s="82">
        <v>859</v>
      </c>
      <c r="J51" s="120">
        <f t="shared" si="7"/>
        <v>1338</v>
      </c>
      <c r="K51" s="102"/>
      <c r="L51" s="102"/>
      <c r="M51" s="102"/>
      <c r="N51" s="102"/>
      <c r="O51" s="121"/>
      <c r="P51" s="102"/>
      <c r="Q51" s="102"/>
    </row>
    <row r="52" spans="1:17" ht="18.75" customHeight="1">
      <c r="A52" s="46" t="s">
        <v>192</v>
      </c>
      <c r="B52" s="82">
        <v>225</v>
      </c>
      <c r="C52" s="82">
        <v>369</v>
      </c>
      <c r="D52" s="118">
        <f t="shared" si="5"/>
        <v>594</v>
      </c>
      <c r="E52" s="82">
        <v>565</v>
      </c>
      <c r="F52" s="82">
        <v>878</v>
      </c>
      <c r="G52" s="119">
        <f t="shared" si="6"/>
        <v>1443</v>
      </c>
      <c r="H52" s="82">
        <v>117</v>
      </c>
      <c r="I52" s="82">
        <v>230</v>
      </c>
      <c r="J52" s="120">
        <f t="shared" si="7"/>
        <v>347</v>
      </c>
      <c r="K52" s="102"/>
      <c r="L52" s="102"/>
      <c r="M52" s="102"/>
      <c r="N52" s="102"/>
      <c r="O52" s="121"/>
      <c r="P52" s="102"/>
      <c r="Q52" s="102"/>
    </row>
    <row r="53" spans="1:17" ht="18.75" customHeight="1">
      <c r="A53" s="46" t="s">
        <v>193</v>
      </c>
      <c r="B53" s="82">
        <v>103</v>
      </c>
      <c r="C53" s="82">
        <v>116</v>
      </c>
      <c r="D53" s="118">
        <f t="shared" si="5"/>
        <v>219</v>
      </c>
      <c r="E53" s="82">
        <v>344</v>
      </c>
      <c r="F53" s="82">
        <v>369</v>
      </c>
      <c r="G53" s="119">
        <f t="shared" si="6"/>
        <v>713</v>
      </c>
      <c r="H53" s="82">
        <v>45</v>
      </c>
      <c r="I53" s="82">
        <v>69</v>
      </c>
      <c r="J53" s="120">
        <f t="shared" si="7"/>
        <v>114</v>
      </c>
      <c r="K53" s="102"/>
      <c r="L53" s="102"/>
      <c r="M53" s="102"/>
      <c r="N53" s="102"/>
      <c r="O53" s="121"/>
      <c r="P53" s="102"/>
      <c r="Q53" s="102"/>
    </row>
    <row r="54" spans="1:17" ht="18.75" customHeight="1">
      <c r="A54" s="46" t="s">
        <v>194</v>
      </c>
      <c r="B54" s="82">
        <f t="shared" ref="B54:J54" si="8">SUM(B32:B53)</f>
        <v>256831</v>
      </c>
      <c r="C54" s="82">
        <f t="shared" si="8"/>
        <v>270220</v>
      </c>
      <c r="D54" s="101">
        <f t="shared" si="8"/>
        <v>527051</v>
      </c>
      <c r="E54" s="82">
        <f t="shared" si="8"/>
        <v>501784</v>
      </c>
      <c r="F54" s="82">
        <f t="shared" si="8"/>
        <v>528165</v>
      </c>
      <c r="G54" s="119">
        <f t="shared" si="8"/>
        <v>1029949</v>
      </c>
      <c r="H54" s="82">
        <f t="shared" si="8"/>
        <v>158293</v>
      </c>
      <c r="I54" s="82">
        <f t="shared" si="8"/>
        <v>165726</v>
      </c>
      <c r="J54" s="119">
        <f t="shared" si="8"/>
        <v>324019</v>
      </c>
      <c r="K54" s="102"/>
      <c r="L54" s="102"/>
    </row>
    <row r="55" spans="1:17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8" t="s">
        <v>85</v>
      </c>
      <c r="B56" s="11"/>
      <c r="C56" s="11"/>
      <c r="D56" s="11"/>
      <c r="E56" s="12"/>
      <c r="F56" s="12"/>
      <c r="G56" s="12"/>
      <c r="H56" s="12"/>
      <c r="I56" s="12"/>
      <c r="J56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4"/>
  <sheetViews>
    <sheetView zoomScaleNormal="100" workbookViewId="0">
      <selection activeCell="L12" sqref="L12"/>
    </sheetView>
  </sheetViews>
  <sheetFormatPr defaultRowHeight="18.75" customHeight="1"/>
  <cols>
    <col min="1" max="10" width="13.88671875" style="86" customWidth="1"/>
    <col min="11" max="256" width="9.109375" style="86"/>
    <col min="257" max="266" width="13.88671875" style="86" customWidth="1"/>
    <col min="267" max="512" width="9.109375" style="86"/>
    <col min="513" max="522" width="13.88671875" style="86" customWidth="1"/>
    <col min="523" max="768" width="9.109375" style="86"/>
    <col min="769" max="778" width="13.88671875" style="86" customWidth="1"/>
    <col min="779" max="1024" width="9.109375" style="86"/>
    <col min="1025" max="1034" width="13.88671875" style="86" customWidth="1"/>
    <col min="1035" max="1280" width="9.109375" style="86"/>
    <col min="1281" max="1290" width="13.88671875" style="86" customWidth="1"/>
    <col min="1291" max="1536" width="9.109375" style="86"/>
    <col min="1537" max="1546" width="13.88671875" style="86" customWidth="1"/>
    <col min="1547" max="1792" width="9.109375" style="86"/>
    <col min="1793" max="1802" width="13.88671875" style="86" customWidth="1"/>
    <col min="1803" max="2048" width="9.109375" style="86"/>
    <col min="2049" max="2058" width="13.88671875" style="86" customWidth="1"/>
    <col min="2059" max="2304" width="9.109375" style="86"/>
    <col min="2305" max="2314" width="13.88671875" style="86" customWidth="1"/>
    <col min="2315" max="2560" width="9.109375" style="86"/>
    <col min="2561" max="2570" width="13.88671875" style="86" customWidth="1"/>
    <col min="2571" max="2816" width="9.109375" style="86"/>
    <col min="2817" max="2826" width="13.88671875" style="86" customWidth="1"/>
    <col min="2827" max="3072" width="9.109375" style="86"/>
    <col min="3073" max="3082" width="13.88671875" style="86" customWidth="1"/>
    <col min="3083" max="3328" width="9.109375" style="86"/>
    <col min="3329" max="3338" width="13.88671875" style="86" customWidth="1"/>
    <col min="3339" max="3584" width="9.109375" style="86"/>
    <col min="3585" max="3594" width="13.88671875" style="86" customWidth="1"/>
    <col min="3595" max="3840" width="9.109375" style="86"/>
    <col min="3841" max="3850" width="13.88671875" style="86" customWidth="1"/>
    <col min="3851" max="4096" width="9.109375" style="86"/>
    <col min="4097" max="4106" width="13.88671875" style="86" customWidth="1"/>
    <col min="4107" max="4352" width="9.109375" style="86"/>
    <col min="4353" max="4362" width="13.88671875" style="86" customWidth="1"/>
    <col min="4363" max="4608" width="9.109375" style="86"/>
    <col min="4609" max="4618" width="13.88671875" style="86" customWidth="1"/>
    <col min="4619" max="4864" width="9.109375" style="86"/>
    <col min="4865" max="4874" width="13.88671875" style="86" customWidth="1"/>
    <col min="4875" max="5120" width="9.109375" style="86"/>
    <col min="5121" max="5130" width="13.88671875" style="86" customWidth="1"/>
    <col min="5131" max="5376" width="9.109375" style="86"/>
    <col min="5377" max="5386" width="13.88671875" style="86" customWidth="1"/>
    <col min="5387" max="5632" width="9.109375" style="86"/>
    <col min="5633" max="5642" width="13.88671875" style="86" customWidth="1"/>
    <col min="5643" max="5888" width="9.109375" style="86"/>
    <col min="5889" max="5898" width="13.88671875" style="86" customWidth="1"/>
    <col min="5899" max="6144" width="9.109375" style="86"/>
    <col min="6145" max="6154" width="13.88671875" style="86" customWidth="1"/>
    <col min="6155" max="6400" width="9.109375" style="86"/>
    <col min="6401" max="6410" width="13.88671875" style="86" customWidth="1"/>
    <col min="6411" max="6656" width="9.109375" style="86"/>
    <col min="6657" max="6666" width="13.88671875" style="86" customWidth="1"/>
    <col min="6667" max="6912" width="9.109375" style="86"/>
    <col min="6913" max="6922" width="13.88671875" style="86" customWidth="1"/>
    <col min="6923" max="7168" width="9.109375" style="86"/>
    <col min="7169" max="7178" width="13.88671875" style="86" customWidth="1"/>
    <col min="7179" max="7424" width="9.109375" style="86"/>
    <col min="7425" max="7434" width="13.88671875" style="86" customWidth="1"/>
    <col min="7435" max="7680" width="9.109375" style="86"/>
    <col min="7681" max="7690" width="13.88671875" style="86" customWidth="1"/>
    <col min="7691" max="7936" width="9.109375" style="86"/>
    <col min="7937" max="7946" width="13.88671875" style="86" customWidth="1"/>
    <col min="7947" max="8192" width="9.109375" style="86"/>
    <col min="8193" max="8202" width="13.88671875" style="86" customWidth="1"/>
    <col min="8203" max="8448" width="9.109375" style="86"/>
    <col min="8449" max="8458" width="13.88671875" style="86" customWidth="1"/>
    <col min="8459" max="8704" width="9.109375" style="86"/>
    <col min="8705" max="8714" width="13.88671875" style="86" customWidth="1"/>
    <col min="8715" max="8960" width="9.109375" style="86"/>
    <col min="8961" max="8970" width="13.88671875" style="86" customWidth="1"/>
    <col min="8971" max="9216" width="9.109375" style="86"/>
    <col min="9217" max="9226" width="13.88671875" style="86" customWidth="1"/>
    <col min="9227" max="9472" width="9.109375" style="86"/>
    <col min="9473" max="9482" width="13.88671875" style="86" customWidth="1"/>
    <col min="9483" max="9728" width="9.109375" style="86"/>
    <col min="9729" max="9738" width="13.88671875" style="86" customWidth="1"/>
    <col min="9739" max="9984" width="9.109375" style="86"/>
    <col min="9985" max="9994" width="13.88671875" style="86" customWidth="1"/>
    <col min="9995" max="10240" width="9.109375" style="86"/>
    <col min="10241" max="10250" width="13.88671875" style="86" customWidth="1"/>
    <col min="10251" max="10496" width="9.109375" style="86"/>
    <col min="10497" max="10506" width="13.88671875" style="86" customWidth="1"/>
    <col min="10507" max="10752" width="9.109375" style="86"/>
    <col min="10753" max="10762" width="13.88671875" style="86" customWidth="1"/>
    <col min="10763" max="11008" width="9.109375" style="86"/>
    <col min="11009" max="11018" width="13.88671875" style="86" customWidth="1"/>
    <col min="11019" max="11264" width="9.109375" style="86"/>
    <col min="11265" max="11274" width="13.88671875" style="86" customWidth="1"/>
    <col min="11275" max="11520" width="9.109375" style="86"/>
    <col min="11521" max="11530" width="13.88671875" style="86" customWidth="1"/>
    <col min="11531" max="11776" width="9.109375" style="86"/>
    <col min="11777" max="11786" width="13.88671875" style="86" customWidth="1"/>
    <col min="11787" max="12032" width="9.109375" style="86"/>
    <col min="12033" max="12042" width="13.88671875" style="86" customWidth="1"/>
    <col min="12043" max="12288" width="9.109375" style="86"/>
    <col min="12289" max="12298" width="13.88671875" style="86" customWidth="1"/>
    <col min="12299" max="12544" width="9.109375" style="86"/>
    <col min="12545" max="12554" width="13.88671875" style="86" customWidth="1"/>
    <col min="12555" max="12800" width="9.109375" style="86"/>
    <col min="12801" max="12810" width="13.88671875" style="86" customWidth="1"/>
    <col min="12811" max="13056" width="9.109375" style="86"/>
    <col min="13057" max="13066" width="13.88671875" style="86" customWidth="1"/>
    <col min="13067" max="13312" width="9.109375" style="86"/>
    <col min="13313" max="13322" width="13.88671875" style="86" customWidth="1"/>
    <col min="13323" max="13568" width="9.109375" style="86"/>
    <col min="13569" max="13578" width="13.88671875" style="86" customWidth="1"/>
    <col min="13579" max="13824" width="9.109375" style="86"/>
    <col min="13825" max="13834" width="13.88671875" style="86" customWidth="1"/>
    <col min="13835" max="14080" width="9.109375" style="86"/>
    <col min="14081" max="14090" width="13.88671875" style="86" customWidth="1"/>
    <col min="14091" max="14336" width="9.109375" style="86"/>
    <col min="14337" max="14346" width="13.88671875" style="86" customWidth="1"/>
    <col min="14347" max="14592" width="9.109375" style="86"/>
    <col min="14593" max="14602" width="13.88671875" style="86" customWidth="1"/>
    <col min="14603" max="14848" width="9.109375" style="86"/>
    <col min="14849" max="14858" width="13.88671875" style="86" customWidth="1"/>
    <col min="14859" max="15104" width="9.109375" style="86"/>
    <col min="15105" max="15114" width="13.88671875" style="86" customWidth="1"/>
    <col min="15115" max="15360" width="9.109375" style="86"/>
    <col min="15361" max="15370" width="13.88671875" style="86" customWidth="1"/>
    <col min="15371" max="15616" width="9.109375" style="86"/>
    <col min="15617" max="15626" width="13.88671875" style="86" customWidth="1"/>
    <col min="15627" max="15872" width="9.109375" style="86"/>
    <col min="15873" max="15882" width="13.88671875" style="86" customWidth="1"/>
    <col min="15883" max="16128" width="9.109375" style="86"/>
    <col min="16129" max="16138" width="13.88671875" style="86" customWidth="1"/>
    <col min="16139" max="16384" width="9.109375" style="86"/>
  </cols>
  <sheetData>
    <row r="1" spans="1:17" s="13" customFormat="1" ht="22.5" customHeight="1">
      <c r="A1" s="13" t="s">
        <v>241</v>
      </c>
    </row>
    <row r="2" spans="1:17" ht="18.75" customHeight="1">
      <c r="B2" s="87"/>
      <c r="C2" s="88" t="s">
        <v>200</v>
      </c>
      <c r="D2" s="89"/>
      <c r="E2" s="90"/>
      <c r="F2" s="146" t="s">
        <v>31</v>
      </c>
      <c r="G2" s="92"/>
      <c r="H2" s="93"/>
      <c r="I2" s="147" t="s">
        <v>17</v>
      </c>
      <c r="J2" s="95"/>
    </row>
    <row r="3" spans="1:17" ht="18.75" customHeight="1">
      <c r="A3" s="46" t="s">
        <v>172</v>
      </c>
      <c r="B3" s="96" t="s">
        <v>74</v>
      </c>
      <c r="C3" s="96" t="s">
        <v>80</v>
      </c>
      <c r="D3" s="96" t="s">
        <v>78</v>
      </c>
      <c r="E3" s="97" t="s">
        <v>74</v>
      </c>
      <c r="F3" s="97" t="s">
        <v>80</v>
      </c>
      <c r="G3" s="97" t="s">
        <v>78</v>
      </c>
      <c r="H3" s="98" t="s">
        <v>74</v>
      </c>
      <c r="I3" s="98" t="s">
        <v>80</v>
      </c>
      <c r="J3" s="98" t="s">
        <v>78</v>
      </c>
    </row>
    <row r="4" spans="1:17" ht="18.75" customHeight="1">
      <c r="A4" s="46">
        <v>0</v>
      </c>
      <c r="B4" s="148">
        <f>E4+H4+B32+E32+H32+B60+E60+H60</f>
        <v>20114</v>
      </c>
      <c r="C4" s="148">
        <f>F4+I4+C32+F32+I32+C60+F60+I60</f>
        <v>18658</v>
      </c>
      <c r="D4" s="148">
        <f>G4+J4+D32+G32+J32+D60+G60+J60</f>
        <v>38772</v>
      </c>
      <c r="E4" s="82">
        <v>4490</v>
      </c>
      <c r="F4" s="82">
        <v>4154</v>
      </c>
      <c r="G4" s="100">
        <f>E4+F4</f>
        <v>8644</v>
      </c>
      <c r="H4" s="82">
        <v>4779</v>
      </c>
      <c r="I4" s="82">
        <v>4450</v>
      </c>
      <c r="J4" s="101">
        <f>H4+I4</f>
        <v>9229</v>
      </c>
      <c r="K4" s="102"/>
      <c r="L4" s="102"/>
      <c r="M4" s="102"/>
      <c r="N4" s="121"/>
      <c r="O4" s="121"/>
      <c r="P4" s="102"/>
      <c r="Q4" s="102"/>
    </row>
    <row r="5" spans="1:17" ht="18.75" customHeight="1">
      <c r="A5" s="59" t="s">
        <v>173</v>
      </c>
      <c r="B5" s="148">
        <f t="shared" ref="B5:C20" si="0">E5+H5+B33+E33+H33+B61+E61+H61</f>
        <v>94459</v>
      </c>
      <c r="C5" s="148">
        <f t="shared" si="0"/>
        <v>89489</v>
      </c>
      <c r="D5" s="148">
        <f t="shared" ref="D5:D25" si="1">B5+C5</f>
        <v>183948</v>
      </c>
      <c r="E5" s="82">
        <v>21237</v>
      </c>
      <c r="F5" s="82">
        <v>20293</v>
      </c>
      <c r="G5" s="100">
        <f t="shared" ref="G5:G25" si="2">E5+F5</f>
        <v>41530</v>
      </c>
      <c r="H5" s="82">
        <v>22542</v>
      </c>
      <c r="I5" s="82">
        <v>21077</v>
      </c>
      <c r="J5" s="101">
        <f t="shared" ref="J5:J25" si="3">H5+I5</f>
        <v>43619</v>
      </c>
      <c r="K5" s="102"/>
      <c r="L5" s="102"/>
      <c r="M5" s="102"/>
      <c r="N5" s="121"/>
      <c r="O5" s="121"/>
      <c r="P5" s="102"/>
      <c r="Q5" s="102"/>
    </row>
    <row r="6" spans="1:17" ht="18.75" customHeight="1">
      <c r="A6" s="61" t="s">
        <v>174</v>
      </c>
      <c r="B6" s="148">
        <f t="shared" si="0"/>
        <v>140004</v>
      </c>
      <c r="C6" s="148">
        <f t="shared" si="0"/>
        <v>131936</v>
      </c>
      <c r="D6" s="148">
        <f t="shared" si="1"/>
        <v>271940</v>
      </c>
      <c r="E6" s="82">
        <v>31354</v>
      </c>
      <c r="F6" s="82">
        <v>29620</v>
      </c>
      <c r="G6" s="100">
        <f t="shared" si="2"/>
        <v>60974</v>
      </c>
      <c r="H6" s="82">
        <v>32769</v>
      </c>
      <c r="I6" s="82">
        <v>30986</v>
      </c>
      <c r="J6" s="101">
        <f t="shared" si="3"/>
        <v>63755</v>
      </c>
      <c r="K6" s="102"/>
      <c r="L6" s="102"/>
      <c r="M6" s="102"/>
      <c r="N6" s="121"/>
      <c r="O6" s="121"/>
      <c r="P6" s="102"/>
      <c r="Q6" s="102"/>
    </row>
    <row r="7" spans="1:17" ht="18.75" customHeight="1">
      <c r="A7" s="46" t="s">
        <v>175</v>
      </c>
      <c r="B7" s="148">
        <f t="shared" si="0"/>
        <v>155177</v>
      </c>
      <c r="C7" s="148">
        <f t="shared" si="0"/>
        <v>145845</v>
      </c>
      <c r="D7" s="148">
        <f t="shared" si="1"/>
        <v>301022</v>
      </c>
      <c r="E7" s="82">
        <v>33966</v>
      </c>
      <c r="F7" s="82">
        <v>32215</v>
      </c>
      <c r="G7" s="100">
        <f t="shared" si="2"/>
        <v>66181</v>
      </c>
      <c r="H7" s="82">
        <v>35703</v>
      </c>
      <c r="I7" s="82">
        <v>33511</v>
      </c>
      <c r="J7" s="101">
        <f t="shared" si="3"/>
        <v>69214</v>
      </c>
      <c r="K7" s="102"/>
      <c r="L7" s="102"/>
      <c r="M7" s="102"/>
      <c r="N7" s="121"/>
      <c r="O7" s="121"/>
      <c r="P7" s="102"/>
      <c r="Q7" s="102"/>
    </row>
    <row r="8" spans="1:17" ht="18.75" customHeight="1">
      <c r="A8" s="46" t="s">
        <v>176</v>
      </c>
      <c r="B8" s="148">
        <f t="shared" si="0"/>
        <v>160838</v>
      </c>
      <c r="C8" s="148">
        <f t="shared" si="0"/>
        <v>152011</v>
      </c>
      <c r="D8" s="148">
        <f t="shared" si="1"/>
        <v>312849</v>
      </c>
      <c r="E8" s="82">
        <v>34807</v>
      </c>
      <c r="F8" s="82">
        <v>33477</v>
      </c>
      <c r="G8" s="100">
        <f t="shared" si="2"/>
        <v>68284</v>
      </c>
      <c r="H8" s="82">
        <v>36191</v>
      </c>
      <c r="I8" s="82">
        <v>35314</v>
      </c>
      <c r="J8" s="101">
        <f t="shared" si="3"/>
        <v>71505</v>
      </c>
      <c r="K8" s="102"/>
      <c r="L8" s="102"/>
      <c r="M8" s="102"/>
      <c r="N8" s="121"/>
      <c r="O8" s="121"/>
      <c r="P8" s="102"/>
      <c r="Q8" s="102"/>
    </row>
    <row r="9" spans="1:17" ht="18.75" customHeight="1">
      <c r="A9" s="46" t="s">
        <v>177</v>
      </c>
      <c r="B9" s="148">
        <f t="shared" si="0"/>
        <v>179568</v>
      </c>
      <c r="C9" s="148">
        <f t="shared" si="0"/>
        <v>163654</v>
      </c>
      <c r="D9" s="148">
        <f t="shared" si="1"/>
        <v>343222</v>
      </c>
      <c r="E9" s="82">
        <v>35497</v>
      </c>
      <c r="F9" s="82">
        <v>36594</v>
      </c>
      <c r="G9" s="100">
        <f t="shared" si="2"/>
        <v>72091</v>
      </c>
      <c r="H9" s="82">
        <v>36783</v>
      </c>
      <c r="I9" s="82">
        <v>39349</v>
      </c>
      <c r="J9" s="101">
        <f t="shared" si="3"/>
        <v>76132</v>
      </c>
      <c r="K9" s="102"/>
      <c r="L9" s="102"/>
      <c r="M9" s="102"/>
      <c r="N9" s="121"/>
      <c r="O9" s="121"/>
      <c r="P9" s="102"/>
      <c r="Q9" s="102"/>
    </row>
    <row r="10" spans="1:17" ht="18.75" customHeight="1">
      <c r="A10" s="46" t="s">
        <v>178</v>
      </c>
      <c r="B10" s="148">
        <f t="shared" si="0"/>
        <v>196365</v>
      </c>
      <c r="C10" s="148">
        <f t="shared" si="0"/>
        <v>194875</v>
      </c>
      <c r="D10" s="148">
        <f t="shared" si="1"/>
        <v>391240</v>
      </c>
      <c r="E10" s="82">
        <v>44134</v>
      </c>
      <c r="F10" s="82">
        <v>47061</v>
      </c>
      <c r="G10" s="100">
        <f t="shared" si="2"/>
        <v>91195</v>
      </c>
      <c r="H10" s="82">
        <v>43497</v>
      </c>
      <c r="I10" s="82">
        <v>46075</v>
      </c>
      <c r="J10" s="101">
        <f t="shared" si="3"/>
        <v>89572</v>
      </c>
      <c r="K10" s="102"/>
      <c r="L10" s="102"/>
      <c r="M10" s="102"/>
      <c r="N10" s="121"/>
      <c r="O10" s="121"/>
      <c r="P10" s="102"/>
      <c r="Q10" s="102"/>
    </row>
    <row r="11" spans="1:17" ht="18.75" customHeight="1">
      <c r="A11" s="46" t="s">
        <v>179</v>
      </c>
      <c r="B11" s="148">
        <f t="shared" si="0"/>
        <v>186352</v>
      </c>
      <c r="C11" s="148">
        <f t="shared" si="0"/>
        <v>191570</v>
      </c>
      <c r="D11" s="148">
        <f t="shared" si="1"/>
        <v>377922</v>
      </c>
      <c r="E11" s="82">
        <v>43399</v>
      </c>
      <c r="F11" s="82">
        <v>48764</v>
      </c>
      <c r="G11" s="100">
        <f t="shared" si="2"/>
        <v>92163</v>
      </c>
      <c r="H11" s="82">
        <v>41039</v>
      </c>
      <c r="I11" s="82">
        <v>44864</v>
      </c>
      <c r="J11" s="101">
        <f t="shared" si="3"/>
        <v>85903</v>
      </c>
      <c r="K11" s="102"/>
      <c r="L11" s="102"/>
      <c r="M11" s="102"/>
      <c r="N11" s="121"/>
      <c r="O11" s="121"/>
      <c r="P11" s="102"/>
      <c r="Q11" s="102"/>
    </row>
    <row r="12" spans="1:17" ht="18.75" customHeight="1">
      <c r="A12" s="46" t="s">
        <v>180</v>
      </c>
      <c r="B12" s="148">
        <f t="shared" si="0"/>
        <v>192670</v>
      </c>
      <c r="C12" s="148">
        <f t="shared" si="0"/>
        <v>203576</v>
      </c>
      <c r="D12" s="148">
        <f t="shared" si="1"/>
        <v>396246</v>
      </c>
      <c r="E12" s="82">
        <v>45692</v>
      </c>
      <c r="F12" s="82">
        <v>52995</v>
      </c>
      <c r="G12" s="100">
        <f t="shared" si="2"/>
        <v>98687</v>
      </c>
      <c r="H12" s="82">
        <v>43374</v>
      </c>
      <c r="I12" s="82">
        <v>48513</v>
      </c>
      <c r="J12" s="101">
        <f t="shared" si="3"/>
        <v>91887</v>
      </c>
      <c r="K12" s="102"/>
      <c r="L12" s="102"/>
      <c r="M12" s="102"/>
      <c r="N12" s="121"/>
      <c r="O12" s="121"/>
      <c r="P12" s="102"/>
      <c r="Q12" s="102"/>
    </row>
    <row r="13" spans="1:17" ht="18.75" customHeight="1">
      <c r="A13" s="46" t="s">
        <v>181</v>
      </c>
      <c r="B13" s="148">
        <f t="shared" si="0"/>
        <v>209014</v>
      </c>
      <c r="C13" s="148">
        <f t="shared" si="0"/>
        <v>226073</v>
      </c>
      <c r="D13" s="148">
        <f t="shared" si="1"/>
        <v>435087</v>
      </c>
      <c r="E13" s="82">
        <v>50914</v>
      </c>
      <c r="F13" s="82">
        <v>59363</v>
      </c>
      <c r="G13" s="100">
        <f t="shared" si="2"/>
        <v>110277</v>
      </c>
      <c r="H13" s="82">
        <v>49120</v>
      </c>
      <c r="I13" s="82">
        <v>56022</v>
      </c>
      <c r="J13" s="101">
        <f t="shared" si="3"/>
        <v>105142</v>
      </c>
      <c r="K13" s="102"/>
      <c r="L13" s="102"/>
      <c r="M13" s="102"/>
      <c r="N13" s="121"/>
      <c r="O13" s="121"/>
      <c r="P13" s="102"/>
      <c r="Q13" s="102"/>
    </row>
    <row r="14" spans="1:17" ht="18.75" customHeight="1">
      <c r="A14" s="46" t="s">
        <v>182</v>
      </c>
      <c r="B14" s="148">
        <f t="shared" si="0"/>
        <v>201945</v>
      </c>
      <c r="C14" s="148">
        <f t="shared" si="0"/>
        <v>224346</v>
      </c>
      <c r="D14" s="148">
        <f t="shared" si="1"/>
        <v>426291</v>
      </c>
      <c r="E14" s="82">
        <v>47200</v>
      </c>
      <c r="F14" s="82">
        <v>56864</v>
      </c>
      <c r="G14" s="100">
        <f t="shared" si="2"/>
        <v>104064</v>
      </c>
      <c r="H14" s="82">
        <v>47117</v>
      </c>
      <c r="I14" s="82">
        <v>54213</v>
      </c>
      <c r="J14" s="101">
        <f t="shared" si="3"/>
        <v>101330</v>
      </c>
      <c r="K14" s="102"/>
      <c r="L14" s="102"/>
      <c r="M14" s="102"/>
      <c r="N14" s="121"/>
      <c r="O14" s="121"/>
      <c r="P14" s="102"/>
      <c r="Q14" s="102"/>
    </row>
    <row r="15" spans="1:17" ht="18.75" customHeight="1">
      <c r="A15" s="46" t="s">
        <v>183</v>
      </c>
      <c r="B15" s="148">
        <f t="shared" si="0"/>
        <v>201185</v>
      </c>
      <c r="C15" s="148">
        <f t="shared" si="0"/>
        <v>233209</v>
      </c>
      <c r="D15" s="148">
        <f t="shared" si="1"/>
        <v>434394</v>
      </c>
      <c r="E15" s="82">
        <v>46961</v>
      </c>
      <c r="F15" s="82">
        <v>57852</v>
      </c>
      <c r="G15" s="100">
        <f t="shared" si="2"/>
        <v>104813</v>
      </c>
      <c r="H15" s="82">
        <v>46298</v>
      </c>
      <c r="I15" s="82">
        <v>54029</v>
      </c>
      <c r="J15" s="101">
        <f t="shared" si="3"/>
        <v>100327</v>
      </c>
      <c r="K15" s="102"/>
      <c r="L15" s="102"/>
      <c r="M15" s="102"/>
      <c r="N15" s="121"/>
      <c r="O15" s="121"/>
      <c r="P15" s="102"/>
      <c r="Q15" s="102"/>
    </row>
    <row r="16" spans="1:17" ht="18.75" customHeight="1">
      <c r="A16" s="46" t="s">
        <v>184</v>
      </c>
      <c r="B16" s="148">
        <f t="shared" si="0"/>
        <v>188710</v>
      </c>
      <c r="C16" s="148">
        <f t="shared" si="0"/>
        <v>227098</v>
      </c>
      <c r="D16" s="148">
        <f t="shared" si="1"/>
        <v>415808</v>
      </c>
      <c r="E16" s="82">
        <v>43485</v>
      </c>
      <c r="F16" s="82">
        <v>55958</v>
      </c>
      <c r="G16" s="100">
        <f t="shared" si="2"/>
        <v>99443</v>
      </c>
      <c r="H16" s="82">
        <v>39756</v>
      </c>
      <c r="I16" s="82">
        <v>47593</v>
      </c>
      <c r="J16" s="101">
        <f t="shared" si="3"/>
        <v>87349</v>
      </c>
      <c r="K16" s="102"/>
      <c r="L16" s="102"/>
      <c r="M16" s="102"/>
      <c r="N16" s="121"/>
      <c r="O16" s="121"/>
      <c r="P16" s="102"/>
      <c r="Q16" s="102"/>
    </row>
    <row r="17" spans="1:17" ht="18.75" customHeight="1">
      <c r="A17" s="46" t="s">
        <v>185</v>
      </c>
      <c r="B17" s="148">
        <f t="shared" si="0"/>
        <v>154782</v>
      </c>
      <c r="C17" s="148">
        <f t="shared" si="0"/>
        <v>191236</v>
      </c>
      <c r="D17" s="148">
        <f t="shared" si="1"/>
        <v>346018</v>
      </c>
      <c r="E17" s="82">
        <v>36766</v>
      </c>
      <c r="F17" s="82">
        <v>48801</v>
      </c>
      <c r="G17" s="100">
        <f t="shared" si="2"/>
        <v>85567</v>
      </c>
      <c r="H17" s="82">
        <v>30273</v>
      </c>
      <c r="I17" s="82">
        <v>37305</v>
      </c>
      <c r="J17" s="101">
        <f t="shared" si="3"/>
        <v>67578</v>
      </c>
      <c r="K17" s="102"/>
      <c r="L17" s="102"/>
      <c r="M17" s="102"/>
      <c r="N17" s="121"/>
      <c r="O17" s="121"/>
      <c r="P17" s="102"/>
      <c r="Q17" s="102"/>
    </row>
    <row r="18" spans="1:17" ht="18.75" customHeight="1">
      <c r="A18" s="46" t="s">
        <v>186</v>
      </c>
      <c r="B18" s="148">
        <f t="shared" si="0"/>
        <v>110557</v>
      </c>
      <c r="C18" s="148">
        <f t="shared" si="0"/>
        <v>143877</v>
      </c>
      <c r="D18" s="148">
        <f t="shared" si="1"/>
        <v>254434</v>
      </c>
      <c r="E18" s="82">
        <v>26943</v>
      </c>
      <c r="F18" s="82">
        <v>37258</v>
      </c>
      <c r="G18" s="100">
        <f t="shared" si="2"/>
        <v>64201</v>
      </c>
      <c r="H18" s="82">
        <v>20773</v>
      </c>
      <c r="I18" s="82">
        <v>26792</v>
      </c>
      <c r="J18" s="101">
        <f t="shared" si="3"/>
        <v>47565</v>
      </c>
      <c r="K18" s="102"/>
      <c r="L18" s="102"/>
      <c r="M18" s="102"/>
      <c r="N18" s="121"/>
      <c r="O18" s="121"/>
      <c r="P18" s="102"/>
      <c r="Q18" s="102"/>
    </row>
    <row r="19" spans="1:17" ht="18.75" customHeight="1">
      <c r="A19" s="46" t="s">
        <v>187</v>
      </c>
      <c r="B19" s="148">
        <f t="shared" si="0"/>
        <v>79658</v>
      </c>
      <c r="C19" s="148">
        <f t="shared" si="0"/>
        <v>108908</v>
      </c>
      <c r="D19" s="148">
        <f t="shared" si="1"/>
        <v>188566</v>
      </c>
      <c r="E19" s="82">
        <v>18630</v>
      </c>
      <c r="F19" s="82">
        <v>26916</v>
      </c>
      <c r="G19" s="100">
        <f t="shared" si="2"/>
        <v>45546</v>
      </c>
      <c r="H19" s="82">
        <v>14267</v>
      </c>
      <c r="I19" s="82">
        <v>19238</v>
      </c>
      <c r="J19" s="101">
        <f t="shared" si="3"/>
        <v>33505</v>
      </c>
      <c r="K19" s="102"/>
      <c r="L19" s="102"/>
      <c r="M19" s="102"/>
      <c r="N19" s="121"/>
      <c r="O19" s="121"/>
      <c r="P19" s="102"/>
      <c r="Q19" s="102"/>
    </row>
    <row r="20" spans="1:17" ht="18.75" customHeight="1">
      <c r="A20" s="46" t="s">
        <v>188</v>
      </c>
      <c r="B20" s="148">
        <f t="shared" si="0"/>
        <v>47436</v>
      </c>
      <c r="C20" s="148">
        <f t="shared" si="0"/>
        <v>68285</v>
      </c>
      <c r="D20" s="148">
        <f t="shared" si="1"/>
        <v>115721</v>
      </c>
      <c r="E20" s="82">
        <v>11067</v>
      </c>
      <c r="F20" s="82">
        <v>16690</v>
      </c>
      <c r="G20" s="100">
        <f t="shared" si="2"/>
        <v>27757</v>
      </c>
      <c r="H20" s="82">
        <v>7960</v>
      </c>
      <c r="I20" s="82">
        <v>11407</v>
      </c>
      <c r="J20" s="101">
        <f t="shared" si="3"/>
        <v>19367</v>
      </c>
      <c r="K20" s="102"/>
      <c r="L20" s="102"/>
      <c r="M20" s="102"/>
      <c r="N20" s="121"/>
      <c r="O20" s="121"/>
      <c r="P20" s="102"/>
      <c r="Q20" s="102"/>
    </row>
    <row r="21" spans="1:17" ht="18.75" customHeight="1">
      <c r="A21" s="46" t="s">
        <v>189</v>
      </c>
      <c r="B21" s="148">
        <f t="shared" ref="B21:C25" si="4">E21+H21+B49+E49+H49+B77+E77+H77</f>
        <v>32110</v>
      </c>
      <c r="C21" s="148">
        <f t="shared" si="4"/>
        <v>50105</v>
      </c>
      <c r="D21" s="148">
        <f t="shared" si="1"/>
        <v>82215</v>
      </c>
      <c r="E21" s="82">
        <v>7845</v>
      </c>
      <c r="F21" s="82">
        <v>11554</v>
      </c>
      <c r="G21" s="100">
        <f t="shared" si="2"/>
        <v>19399</v>
      </c>
      <c r="H21" s="82">
        <v>4864</v>
      </c>
      <c r="I21" s="82">
        <v>7600</v>
      </c>
      <c r="J21" s="101">
        <f t="shared" si="3"/>
        <v>12464</v>
      </c>
      <c r="K21" s="102"/>
      <c r="L21" s="102"/>
      <c r="M21" s="102"/>
      <c r="N21" s="121"/>
      <c r="O21" s="121"/>
      <c r="P21" s="102"/>
      <c r="Q21" s="102"/>
    </row>
    <row r="22" spans="1:17" ht="18.75" customHeight="1">
      <c r="A22" s="46" t="s">
        <v>190</v>
      </c>
      <c r="B22" s="148">
        <f t="shared" si="4"/>
        <v>19323</v>
      </c>
      <c r="C22" s="148">
        <f t="shared" si="4"/>
        <v>29862</v>
      </c>
      <c r="D22" s="148">
        <f t="shared" si="1"/>
        <v>49185</v>
      </c>
      <c r="E22" s="82">
        <v>5268</v>
      </c>
      <c r="F22" s="82">
        <v>6774</v>
      </c>
      <c r="G22" s="100">
        <f t="shared" si="2"/>
        <v>12042</v>
      </c>
      <c r="H22" s="82">
        <v>2544</v>
      </c>
      <c r="I22" s="82">
        <v>4175</v>
      </c>
      <c r="J22" s="101">
        <f t="shared" si="3"/>
        <v>6719</v>
      </c>
      <c r="K22" s="102"/>
      <c r="L22" s="102"/>
      <c r="M22" s="102"/>
      <c r="N22" s="121"/>
      <c r="O22" s="121"/>
      <c r="P22" s="102"/>
      <c r="Q22" s="102"/>
    </row>
    <row r="23" spans="1:17" ht="18.75" customHeight="1">
      <c r="A23" s="46" t="s">
        <v>191</v>
      </c>
      <c r="B23" s="148">
        <f t="shared" si="4"/>
        <v>7956</v>
      </c>
      <c r="C23" s="148">
        <f t="shared" si="4"/>
        <v>12365</v>
      </c>
      <c r="D23" s="148">
        <f t="shared" si="1"/>
        <v>20321</v>
      </c>
      <c r="E23" s="82">
        <v>2824</v>
      </c>
      <c r="F23" s="82">
        <v>2864</v>
      </c>
      <c r="G23" s="100">
        <f t="shared" si="2"/>
        <v>5688</v>
      </c>
      <c r="H23" s="82">
        <v>882</v>
      </c>
      <c r="I23" s="82">
        <v>1615</v>
      </c>
      <c r="J23" s="101">
        <f t="shared" si="3"/>
        <v>2497</v>
      </c>
      <c r="K23" s="102"/>
      <c r="L23" s="102"/>
      <c r="M23" s="102"/>
      <c r="N23" s="121"/>
      <c r="O23" s="121"/>
      <c r="P23" s="102"/>
      <c r="Q23" s="102"/>
    </row>
    <row r="24" spans="1:17" ht="18.75" customHeight="1">
      <c r="A24" s="46" t="s">
        <v>192</v>
      </c>
      <c r="B24" s="148">
        <f t="shared" si="4"/>
        <v>3111</v>
      </c>
      <c r="C24" s="148">
        <f t="shared" si="4"/>
        <v>3496</v>
      </c>
      <c r="D24" s="148">
        <f t="shared" si="1"/>
        <v>6607</v>
      </c>
      <c r="E24" s="82">
        <v>1525</v>
      </c>
      <c r="F24" s="82">
        <v>815</v>
      </c>
      <c r="G24" s="100">
        <f t="shared" si="2"/>
        <v>2340</v>
      </c>
      <c r="H24" s="82">
        <v>257</v>
      </c>
      <c r="I24" s="82">
        <v>529</v>
      </c>
      <c r="J24" s="101">
        <f t="shared" si="3"/>
        <v>786</v>
      </c>
      <c r="K24" s="102"/>
      <c r="L24" s="102"/>
      <c r="M24" s="102"/>
      <c r="N24" s="121"/>
      <c r="O24" s="121"/>
      <c r="P24" s="102"/>
      <c r="Q24" s="102"/>
    </row>
    <row r="25" spans="1:17" ht="18.75" customHeight="1">
      <c r="A25" s="46" t="s">
        <v>193</v>
      </c>
      <c r="B25" s="148">
        <f t="shared" si="4"/>
        <v>1685</v>
      </c>
      <c r="C25" s="148">
        <f t="shared" si="4"/>
        <v>1310</v>
      </c>
      <c r="D25" s="148">
        <f t="shared" si="1"/>
        <v>2995</v>
      </c>
      <c r="E25" s="82">
        <v>888</v>
      </c>
      <c r="F25" s="82">
        <v>322</v>
      </c>
      <c r="G25" s="100">
        <f t="shared" si="2"/>
        <v>1210</v>
      </c>
      <c r="H25" s="82">
        <v>159</v>
      </c>
      <c r="I25" s="82">
        <v>212</v>
      </c>
      <c r="J25" s="101">
        <f t="shared" si="3"/>
        <v>371</v>
      </c>
      <c r="K25" s="102"/>
      <c r="L25" s="102"/>
      <c r="M25" s="102"/>
      <c r="N25" s="121"/>
      <c r="O25" s="121"/>
      <c r="P25" s="102"/>
      <c r="Q25" s="102"/>
    </row>
    <row r="26" spans="1:17" ht="18.75" customHeight="1">
      <c r="A26" s="46" t="s">
        <v>194</v>
      </c>
      <c r="B26" s="134">
        <f>E26+H26+B54+E54+H54+B82+E82+H82</f>
        <v>2583019</v>
      </c>
      <c r="C26" s="134">
        <f>F26+I26+C54+F54+I54+C82+F82+I82</f>
        <v>2811784</v>
      </c>
      <c r="D26" s="134">
        <f>G26+J26+D54+G54+J54+D82+G82+J82</f>
        <v>5394803</v>
      </c>
      <c r="E26" s="82">
        <f t="shared" ref="E26:J26" si="5">SUM(E4:E25)</f>
        <v>594892</v>
      </c>
      <c r="F26" s="82">
        <f t="shared" si="5"/>
        <v>687204</v>
      </c>
      <c r="G26" s="100">
        <f t="shared" si="5"/>
        <v>1282096</v>
      </c>
      <c r="H26" s="82">
        <f t="shared" si="5"/>
        <v>560947</v>
      </c>
      <c r="I26" s="82">
        <f t="shared" si="5"/>
        <v>624869</v>
      </c>
      <c r="J26" s="101">
        <f t="shared" si="5"/>
        <v>1185816</v>
      </c>
      <c r="K26" s="102"/>
      <c r="L26" s="102"/>
    </row>
    <row r="27" spans="1:17" s="10" customFormat="1" ht="23.25" customHeight="1">
      <c r="A27" s="38" t="s">
        <v>223</v>
      </c>
      <c r="B27" s="8"/>
      <c r="C27" s="8"/>
      <c r="D27" s="8"/>
      <c r="E27" s="9"/>
      <c r="F27" s="9"/>
      <c r="G27" s="9"/>
      <c r="H27" s="8"/>
      <c r="I27" s="8"/>
      <c r="J27" s="8"/>
    </row>
    <row r="28" spans="1:17" s="10" customFormat="1" ht="21">
      <c r="A28" s="38" t="s">
        <v>115</v>
      </c>
      <c r="B28" s="11"/>
      <c r="C28" s="11"/>
      <c r="D28" s="11"/>
      <c r="E28" s="12"/>
      <c r="F28" s="12"/>
      <c r="G28" s="12"/>
      <c r="H28" s="12"/>
      <c r="I28" s="12"/>
      <c r="J28" s="12"/>
    </row>
    <row r="29" spans="1:17" s="13" customFormat="1" ht="22.5" customHeight="1">
      <c r="A29" s="13" t="s">
        <v>242</v>
      </c>
    </row>
    <row r="30" spans="1:17" ht="18.75" customHeight="1">
      <c r="B30" s="106"/>
      <c r="C30" s="149" t="s">
        <v>45</v>
      </c>
      <c r="D30" s="108"/>
      <c r="E30" s="109"/>
      <c r="F30" s="150" t="s">
        <v>60</v>
      </c>
      <c r="G30" s="111"/>
      <c r="H30" s="112"/>
      <c r="I30" s="151" t="s">
        <v>51</v>
      </c>
      <c r="J30" s="114"/>
    </row>
    <row r="31" spans="1:17" ht="18.75" customHeight="1">
      <c r="A31" s="46" t="s">
        <v>172</v>
      </c>
      <c r="B31" s="115" t="s">
        <v>74</v>
      </c>
      <c r="C31" s="115" t="s">
        <v>80</v>
      </c>
      <c r="D31" s="115" t="s">
        <v>78</v>
      </c>
      <c r="E31" s="116" t="s">
        <v>74</v>
      </c>
      <c r="F31" s="116" t="s">
        <v>80</v>
      </c>
      <c r="G31" s="116" t="s">
        <v>78</v>
      </c>
      <c r="H31" s="117" t="s">
        <v>74</v>
      </c>
      <c r="I31" s="117" t="s">
        <v>80</v>
      </c>
      <c r="J31" s="117" t="s">
        <v>78</v>
      </c>
    </row>
    <row r="32" spans="1:17" ht="18.75" customHeight="1">
      <c r="A32" s="46">
        <v>0</v>
      </c>
      <c r="B32" s="82">
        <v>3223</v>
      </c>
      <c r="C32" s="82">
        <v>2960</v>
      </c>
      <c r="D32" s="118">
        <f>B32+C32</f>
        <v>6183</v>
      </c>
      <c r="E32" s="82">
        <v>2554</v>
      </c>
      <c r="F32" s="82">
        <v>2471</v>
      </c>
      <c r="G32" s="119">
        <f>E32+F32</f>
        <v>5025</v>
      </c>
      <c r="H32" s="82">
        <v>2563</v>
      </c>
      <c r="I32" s="82">
        <v>2341</v>
      </c>
      <c r="J32" s="120">
        <f>H32+I32</f>
        <v>4904</v>
      </c>
      <c r="K32" s="102"/>
      <c r="L32" s="102"/>
      <c r="M32" s="102"/>
      <c r="N32" s="121"/>
      <c r="O32" s="121"/>
      <c r="Q32" s="102"/>
    </row>
    <row r="33" spans="1:17" ht="18.75" customHeight="1">
      <c r="A33" s="59" t="s">
        <v>173</v>
      </c>
      <c r="B33" s="82">
        <v>14803</v>
      </c>
      <c r="C33" s="82">
        <v>14006</v>
      </c>
      <c r="D33" s="118">
        <f t="shared" ref="D33:D53" si="6">B33+C33</f>
        <v>28809</v>
      </c>
      <c r="E33" s="82">
        <v>11855</v>
      </c>
      <c r="F33" s="82">
        <v>11364</v>
      </c>
      <c r="G33" s="119">
        <f t="shared" ref="G33:G53" si="7">E33+F33</f>
        <v>23219</v>
      </c>
      <c r="H33" s="82">
        <v>12098</v>
      </c>
      <c r="I33" s="82">
        <v>11654</v>
      </c>
      <c r="J33" s="120">
        <f t="shared" ref="J33:J53" si="8">H33+I33</f>
        <v>23752</v>
      </c>
      <c r="K33" s="102"/>
      <c r="L33" s="102"/>
      <c r="M33" s="102"/>
      <c r="N33" s="121"/>
      <c r="O33" s="121"/>
      <c r="Q33" s="102"/>
    </row>
    <row r="34" spans="1:17" ht="18.75" customHeight="1">
      <c r="A34" s="61" t="s">
        <v>174</v>
      </c>
      <c r="B34" s="82">
        <v>21510</v>
      </c>
      <c r="C34" s="82">
        <v>20379</v>
      </c>
      <c r="D34" s="118">
        <f t="shared" si="6"/>
        <v>41889</v>
      </c>
      <c r="E34" s="82">
        <v>17782</v>
      </c>
      <c r="F34" s="82">
        <v>16811</v>
      </c>
      <c r="G34" s="119">
        <f t="shared" si="7"/>
        <v>34593</v>
      </c>
      <c r="H34" s="82">
        <v>18309</v>
      </c>
      <c r="I34" s="82">
        <v>17325</v>
      </c>
      <c r="J34" s="120">
        <f t="shared" si="8"/>
        <v>35634</v>
      </c>
      <c r="K34" s="102"/>
      <c r="L34" s="102"/>
      <c r="M34" s="102"/>
      <c r="N34" s="121"/>
      <c r="O34" s="121"/>
      <c r="Q34" s="102"/>
    </row>
    <row r="35" spans="1:17" ht="18.75" customHeight="1">
      <c r="A35" s="46" t="s">
        <v>175</v>
      </c>
      <c r="B35" s="82">
        <v>24176</v>
      </c>
      <c r="C35" s="82">
        <v>22674</v>
      </c>
      <c r="D35" s="118">
        <f t="shared" si="6"/>
        <v>46850</v>
      </c>
      <c r="E35" s="82">
        <v>19499</v>
      </c>
      <c r="F35" s="82">
        <v>18392</v>
      </c>
      <c r="G35" s="119">
        <f t="shared" si="7"/>
        <v>37891</v>
      </c>
      <c r="H35" s="82">
        <v>21002</v>
      </c>
      <c r="I35" s="82">
        <v>19469</v>
      </c>
      <c r="J35" s="120">
        <f t="shared" si="8"/>
        <v>40471</v>
      </c>
      <c r="K35" s="102"/>
      <c r="L35" s="102"/>
      <c r="M35" s="102"/>
      <c r="N35" s="121"/>
      <c r="O35" s="121"/>
      <c r="Q35" s="102"/>
    </row>
    <row r="36" spans="1:17" ht="18.75" customHeight="1">
      <c r="A36" s="46" t="s">
        <v>176</v>
      </c>
      <c r="B36" s="82">
        <v>24684</v>
      </c>
      <c r="C36" s="82">
        <v>23332</v>
      </c>
      <c r="D36" s="118">
        <f t="shared" si="6"/>
        <v>48016</v>
      </c>
      <c r="E36" s="82">
        <v>20066</v>
      </c>
      <c r="F36" s="82">
        <v>19060</v>
      </c>
      <c r="G36" s="119">
        <f t="shared" si="7"/>
        <v>39126</v>
      </c>
      <c r="H36" s="82">
        <v>21988</v>
      </c>
      <c r="I36" s="82">
        <v>20582</v>
      </c>
      <c r="J36" s="120">
        <f t="shared" si="8"/>
        <v>42570</v>
      </c>
      <c r="K36" s="102"/>
      <c r="L36" s="102"/>
      <c r="M36" s="102"/>
      <c r="N36" s="121"/>
      <c r="O36" s="121"/>
      <c r="Q36" s="102"/>
    </row>
    <row r="37" spans="1:17" ht="18.75" customHeight="1">
      <c r="A37" s="46" t="s">
        <v>177</v>
      </c>
      <c r="B37" s="82">
        <v>24507</v>
      </c>
      <c r="C37" s="82">
        <v>24368</v>
      </c>
      <c r="D37" s="118">
        <f t="shared" si="6"/>
        <v>48875</v>
      </c>
      <c r="E37" s="82">
        <v>24652</v>
      </c>
      <c r="F37" s="82">
        <v>20216</v>
      </c>
      <c r="G37" s="119">
        <f t="shared" si="7"/>
        <v>44868</v>
      </c>
      <c r="H37" s="82">
        <v>35197</v>
      </c>
      <c r="I37" s="82">
        <v>21941</v>
      </c>
      <c r="J37" s="120">
        <f t="shared" si="8"/>
        <v>57138</v>
      </c>
      <c r="K37" s="102"/>
      <c r="L37" s="102"/>
      <c r="M37" s="102"/>
      <c r="N37" s="121"/>
      <c r="O37" s="121"/>
      <c r="Q37" s="102"/>
    </row>
    <row r="38" spans="1:17" ht="18.75" customHeight="1">
      <c r="A38" s="46" t="s">
        <v>178</v>
      </c>
      <c r="B38" s="82">
        <v>29368</v>
      </c>
      <c r="C38" s="82">
        <v>28952</v>
      </c>
      <c r="D38" s="118">
        <f t="shared" si="6"/>
        <v>58320</v>
      </c>
      <c r="E38" s="82">
        <v>24862</v>
      </c>
      <c r="F38" s="82">
        <v>23220</v>
      </c>
      <c r="G38" s="119">
        <f t="shared" si="7"/>
        <v>48082</v>
      </c>
      <c r="H38" s="82">
        <v>28462</v>
      </c>
      <c r="I38" s="82">
        <v>24842</v>
      </c>
      <c r="J38" s="120">
        <f t="shared" si="8"/>
        <v>53304</v>
      </c>
      <c r="K38" s="102"/>
      <c r="L38" s="102"/>
      <c r="M38" s="102"/>
      <c r="N38" s="121"/>
      <c r="O38" s="121"/>
      <c r="Q38" s="102"/>
    </row>
    <row r="39" spans="1:17" ht="18.75" customHeight="1">
      <c r="A39" s="46" t="s">
        <v>179</v>
      </c>
      <c r="B39" s="82">
        <v>28291</v>
      </c>
      <c r="C39" s="82">
        <v>28080</v>
      </c>
      <c r="D39" s="118">
        <f t="shared" si="6"/>
        <v>56371</v>
      </c>
      <c r="E39" s="82">
        <v>22769</v>
      </c>
      <c r="F39" s="82">
        <v>21977</v>
      </c>
      <c r="G39" s="119">
        <f t="shared" si="7"/>
        <v>44746</v>
      </c>
      <c r="H39" s="82">
        <v>26043</v>
      </c>
      <c r="I39" s="82">
        <v>24114</v>
      </c>
      <c r="J39" s="120">
        <f t="shared" si="8"/>
        <v>50157</v>
      </c>
      <c r="K39" s="102"/>
      <c r="L39" s="102"/>
      <c r="M39" s="102"/>
      <c r="N39" s="121"/>
      <c r="O39" s="121"/>
      <c r="Q39" s="102"/>
    </row>
    <row r="40" spans="1:17" ht="18.75" customHeight="1">
      <c r="A40" s="46" t="s">
        <v>180</v>
      </c>
      <c r="B40" s="82">
        <v>30027</v>
      </c>
      <c r="C40" s="82">
        <v>30686</v>
      </c>
      <c r="D40" s="118">
        <f t="shared" si="6"/>
        <v>60713</v>
      </c>
      <c r="E40" s="82">
        <v>22349</v>
      </c>
      <c r="F40" s="82">
        <v>22071</v>
      </c>
      <c r="G40" s="119">
        <f t="shared" si="7"/>
        <v>44420</v>
      </c>
      <c r="H40" s="82">
        <v>25683</v>
      </c>
      <c r="I40" s="82">
        <v>24765</v>
      </c>
      <c r="J40" s="120">
        <f t="shared" si="8"/>
        <v>50448</v>
      </c>
      <c r="K40" s="102"/>
      <c r="L40" s="102"/>
      <c r="M40" s="102"/>
      <c r="N40" s="121"/>
      <c r="O40" s="121"/>
      <c r="Q40" s="102"/>
    </row>
    <row r="41" spans="1:17" ht="18.75" customHeight="1">
      <c r="A41" s="46" t="s">
        <v>181</v>
      </c>
      <c r="B41" s="82">
        <v>32641</v>
      </c>
      <c r="C41" s="82">
        <v>34275</v>
      </c>
      <c r="D41" s="118">
        <f t="shared" si="6"/>
        <v>66916</v>
      </c>
      <c r="E41" s="82">
        <v>23593</v>
      </c>
      <c r="F41" s="82">
        <v>23786</v>
      </c>
      <c r="G41" s="119">
        <f t="shared" si="7"/>
        <v>47379</v>
      </c>
      <c r="H41" s="82">
        <v>26066</v>
      </c>
      <c r="I41" s="82">
        <v>26073</v>
      </c>
      <c r="J41" s="120">
        <f t="shared" si="8"/>
        <v>52139</v>
      </c>
      <c r="K41" s="102"/>
      <c r="L41" s="102"/>
      <c r="M41" s="102"/>
      <c r="N41" s="121"/>
      <c r="O41" s="121"/>
      <c r="Q41" s="102"/>
    </row>
    <row r="42" spans="1:17" ht="18.75" customHeight="1">
      <c r="A42" s="46" t="s">
        <v>182</v>
      </c>
      <c r="B42" s="82">
        <v>30962</v>
      </c>
      <c r="C42" s="82">
        <v>33486</v>
      </c>
      <c r="D42" s="118">
        <f t="shared" si="6"/>
        <v>64448</v>
      </c>
      <c r="E42" s="82">
        <v>24176</v>
      </c>
      <c r="F42" s="82">
        <v>25047</v>
      </c>
      <c r="G42" s="119">
        <f t="shared" si="7"/>
        <v>49223</v>
      </c>
      <c r="H42" s="82">
        <v>26469</v>
      </c>
      <c r="I42" s="82">
        <v>27616</v>
      </c>
      <c r="J42" s="120">
        <f t="shared" si="8"/>
        <v>54085</v>
      </c>
      <c r="K42" s="102"/>
      <c r="L42" s="102"/>
      <c r="M42" s="102"/>
      <c r="N42" s="121"/>
      <c r="O42" s="121"/>
      <c r="Q42" s="102"/>
    </row>
    <row r="43" spans="1:17" ht="18.75" customHeight="1">
      <c r="A43" s="46" t="s">
        <v>183</v>
      </c>
      <c r="B43" s="82">
        <v>30469</v>
      </c>
      <c r="C43" s="82">
        <v>34422</v>
      </c>
      <c r="D43" s="118">
        <f t="shared" si="6"/>
        <v>64891</v>
      </c>
      <c r="E43" s="82">
        <v>24027</v>
      </c>
      <c r="F43" s="82">
        <v>26481</v>
      </c>
      <c r="G43" s="119">
        <f t="shared" si="7"/>
        <v>50508</v>
      </c>
      <c r="H43" s="82">
        <v>26951</v>
      </c>
      <c r="I43" s="82">
        <v>30532</v>
      </c>
      <c r="J43" s="120">
        <f t="shared" si="8"/>
        <v>57483</v>
      </c>
      <c r="K43" s="102"/>
      <c r="L43" s="102"/>
      <c r="M43" s="102"/>
      <c r="N43" s="121"/>
      <c r="O43" s="121"/>
      <c r="Q43" s="102"/>
    </row>
    <row r="44" spans="1:17" ht="18.75" customHeight="1">
      <c r="A44" s="46" t="s">
        <v>184</v>
      </c>
      <c r="B44" s="82">
        <v>28620</v>
      </c>
      <c r="C44" s="82">
        <v>33609</v>
      </c>
      <c r="D44" s="118">
        <f t="shared" si="6"/>
        <v>62229</v>
      </c>
      <c r="E44" s="82">
        <v>22801</v>
      </c>
      <c r="F44" s="82">
        <v>25788</v>
      </c>
      <c r="G44" s="119">
        <f t="shared" si="7"/>
        <v>48589</v>
      </c>
      <c r="H44" s="82">
        <v>26734</v>
      </c>
      <c r="I44" s="82">
        <v>31471</v>
      </c>
      <c r="J44" s="120">
        <f t="shared" si="8"/>
        <v>58205</v>
      </c>
      <c r="K44" s="102"/>
      <c r="L44" s="102"/>
      <c r="M44" s="102"/>
      <c r="N44" s="121"/>
      <c r="O44" s="121"/>
      <c r="Q44" s="102"/>
    </row>
    <row r="45" spans="1:17" ht="18.75" customHeight="1">
      <c r="A45" s="46" t="s">
        <v>185</v>
      </c>
      <c r="B45" s="82">
        <v>23012</v>
      </c>
      <c r="C45" s="82">
        <v>28397</v>
      </c>
      <c r="D45" s="118">
        <f t="shared" si="6"/>
        <v>51409</v>
      </c>
      <c r="E45" s="82">
        <v>18160</v>
      </c>
      <c r="F45" s="82">
        <v>21476</v>
      </c>
      <c r="G45" s="119">
        <f t="shared" si="7"/>
        <v>39636</v>
      </c>
      <c r="H45" s="82">
        <v>23202</v>
      </c>
      <c r="I45" s="82">
        <v>26582</v>
      </c>
      <c r="J45" s="120">
        <f t="shared" si="8"/>
        <v>49784</v>
      </c>
      <c r="K45" s="102"/>
      <c r="L45" s="102"/>
      <c r="M45" s="102"/>
      <c r="N45" s="121"/>
      <c r="O45" s="121"/>
      <c r="Q45" s="102"/>
    </row>
    <row r="46" spans="1:17" ht="18.75" customHeight="1">
      <c r="A46" s="46" t="s">
        <v>186</v>
      </c>
      <c r="B46" s="82">
        <v>16561</v>
      </c>
      <c r="C46" s="82">
        <v>21189</v>
      </c>
      <c r="D46" s="118">
        <f t="shared" si="6"/>
        <v>37750</v>
      </c>
      <c r="E46" s="82">
        <v>12461</v>
      </c>
      <c r="F46" s="82">
        <v>16295</v>
      </c>
      <c r="G46" s="119">
        <f t="shared" si="7"/>
        <v>28756</v>
      </c>
      <c r="H46" s="82">
        <v>16550</v>
      </c>
      <c r="I46" s="82">
        <v>20019</v>
      </c>
      <c r="J46" s="120">
        <f t="shared" si="8"/>
        <v>36569</v>
      </c>
      <c r="K46" s="102"/>
      <c r="L46" s="102"/>
      <c r="M46" s="102"/>
      <c r="N46" s="121"/>
      <c r="O46" s="121"/>
      <c r="Q46" s="102"/>
    </row>
    <row r="47" spans="1:17" ht="18.75" customHeight="1">
      <c r="A47" s="46" t="s">
        <v>187</v>
      </c>
      <c r="B47" s="82">
        <v>12347</v>
      </c>
      <c r="C47" s="82">
        <v>16770</v>
      </c>
      <c r="D47" s="118">
        <f t="shared" si="6"/>
        <v>29117</v>
      </c>
      <c r="E47" s="82">
        <v>8868</v>
      </c>
      <c r="F47" s="82">
        <v>11784</v>
      </c>
      <c r="G47" s="119">
        <f t="shared" si="7"/>
        <v>20652</v>
      </c>
      <c r="H47" s="82">
        <v>12111</v>
      </c>
      <c r="I47" s="82">
        <v>15614</v>
      </c>
      <c r="J47" s="120">
        <f t="shared" si="8"/>
        <v>27725</v>
      </c>
      <c r="K47" s="102"/>
      <c r="L47" s="102"/>
      <c r="M47" s="102"/>
      <c r="N47" s="121"/>
      <c r="O47" s="121"/>
      <c r="Q47" s="102"/>
    </row>
    <row r="48" spans="1:17" ht="18.75" customHeight="1">
      <c r="A48" s="46" t="s">
        <v>188</v>
      </c>
      <c r="B48" s="82">
        <v>7354</v>
      </c>
      <c r="C48" s="82">
        <v>10820</v>
      </c>
      <c r="D48" s="118">
        <f t="shared" si="6"/>
        <v>18174</v>
      </c>
      <c r="E48" s="82">
        <v>5375</v>
      </c>
      <c r="F48" s="82">
        <v>7635</v>
      </c>
      <c r="G48" s="119">
        <f t="shared" si="7"/>
        <v>13010</v>
      </c>
      <c r="H48" s="82">
        <v>7613</v>
      </c>
      <c r="I48" s="82">
        <v>9904</v>
      </c>
      <c r="J48" s="120">
        <f t="shared" si="8"/>
        <v>17517</v>
      </c>
      <c r="K48" s="102"/>
      <c r="L48" s="102"/>
      <c r="M48" s="102"/>
      <c r="N48" s="121"/>
      <c r="O48" s="121"/>
      <c r="Q48" s="102"/>
    </row>
    <row r="49" spans="1:17" ht="18.75" customHeight="1">
      <c r="A49" s="46" t="s">
        <v>189</v>
      </c>
      <c r="B49" s="82">
        <v>5100</v>
      </c>
      <c r="C49" s="82">
        <v>8565</v>
      </c>
      <c r="D49" s="118">
        <f t="shared" si="6"/>
        <v>13665</v>
      </c>
      <c r="E49" s="82">
        <v>3505</v>
      </c>
      <c r="F49" s="82">
        <v>5542</v>
      </c>
      <c r="G49" s="119">
        <f t="shared" si="7"/>
        <v>9047</v>
      </c>
      <c r="H49" s="82">
        <v>5086</v>
      </c>
      <c r="I49" s="82">
        <v>7511</v>
      </c>
      <c r="J49" s="120">
        <f t="shared" si="8"/>
        <v>12597</v>
      </c>
      <c r="K49" s="102"/>
      <c r="L49" s="102"/>
      <c r="M49" s="102"/>
      <c r="N49" s="121"/>
      <c r="O49" s="121"/>
      <c r="Q49" s="102"/>
    </row>
    <row r="50" spans="1:17" ht="18.75" customHeight="1">
      <c r="A50" s="46" t="s">
        <v>190</v>
      </c>
      <c r="B50" s="82">
        <v>3175</v>
      </c>
      <c r="C50" s="82">
        <v>5443</v>
      </c>
      <c r="D50" s="118">
        <f t="shared" si="6"/>
        <v>8618</v>
      </c>
      <c r="E50" s="82">
        <v>1961</v>
      </c>
      <c r="F50" s="82">
        <v>3247</v>
      </c>
      <c r="G50" s="119">
        <f t="shared" si="7"/>
        <v>5208</v>
      </c>
      <c r="H50" s="82">
        <v>2987</v>
      </c>
      <c r="I50" s="82">
        <v>4378</v>
      </c>
      <c r="J50" s="120">
        <f t="shared" si="8"/>
        <v>7365</v>
      </c>
      <c r="K50" s="102"/>
      <c r="L50" s="102"/>
      <c r="M50" s="102"/>
      <c r="N50" s="121"/>
      <c r="O50" s="121"/>
      <c r="Q50" s="102"/>
    </row>
    <row r="51" spans="1:17" ht="18.75" customHeight="1">
      <c r="A51" s="46" t="s">
        <v>191</v>
      </c>
      <c r="B51" s="82">
        <v>1233</v>
      </c>
      <c r="C51" s="82">
        <v>2291</v>
      </c>
      <c r="D51" s="118">
        <f t="shared" si="6"/>
        <v>3524</v>
      </c>
      <c r="E51" s="82">
        <v>733</v>
      </c>
      <c r="F51" s="82">
        <v>1353</v>
      </c>
      <c r="G51" s="119">
        <f t="shared" si="7"/>
        <v>2086</v>
      </c>
      <c r="H51" s="82">
        <v>1122</v>
      </c>
      <c r="I51" s="82">
        <v>1796</v>
      </c>
      <c r="J51" s="120">
        <f t="shared" si="8"/>
        <v>2918</v>
      </c>
      <c r="K51" s="102"/>
      <c r="L51" s="102"/>
      <c r="M51" s="102"/>
      <c r="N51" s="121"/>
      <c r="O51" s="121"/>
      <c r="Q51" s="102"/>
    </row>
    <row r="52" spans="1:17" ht="18.75" customHeight="1">
      <c r="A52" s="46" t="s">
        <v>192</v>
      </c>
      <c r="B52" s="82">
        <v>427</v>
      </c>
      <c r="C52" s="82">
        <v>676</v>
      </c>
      <c r="D52" s="118">
        <f t="shared" si="6"/>
        <v>1103</v>
      </c>
      <c r="E52" s="82">
        <v>248</v>
      </c>
      <c r="F52" s="82">
        <v>368</v>
      </c>
      <c r="G52" s="119">
        <f t="shared" si="7"/>
        <v>616</v>
      </c>
      <c r="H52" s="82">
        <v>307</v>
      </c>
      <c r="I52" s="82">
        <v>477</v>
      </c>
      <c r="J52" s="120">
        <f t="shared" si="8"/>
        <v>784</v>
      </c>
      <c r="K52" s="102"/>
      <c r="L52" s="102"/>
      <c r="M52" s="102"/>
      <c r="N52" s="121"/>
      <c r="O52" s="121"/>
      <c r="Q52" s="102"/>
    </row>
    <row r="53" spans="1:17" ht="18.75" customHeight="1">
      <c r="A53" s="46" t="s">
        <v>193</v>
      </c>
      <c r="B53" s="82">
        <v>226</v>
      </c>
      <c r="C53" s="82">
        <v>229</v>
      </c>
      <c r="D53" s="118">
        <f t="shared" si="6"/>
        <v>455</v>
      </c>
      <c r="E53" s="82">
        <v>150</v>
      </c>
      <c r="F53" s="82">
        <v>154</v>
      </c>
      <c r="G53" s="119">
        <f t="shared" si="7"/>
        <v>304</v>
      </c>
      <c r="H53" s="82">
        <v>168</v>
      </c>
      <c r="I53" s="82">
        <v>237</v>
      </c>
      <c r="J53" s="120">
        <f t="shared" si="8"/>
        <v>405</v>
      </c>
      <c r="K53" s="102"/>
      <c r="L53" s="102"/>
      <c r="M53" s="102"/>
      <c r="N53" s="121"/>
      <c r="O53" s="121"/>
      <c r="Q53" s="102"/>
    </row>
    <row r="54" spans="1:17" ht="18.75" customHeight="1">
      <c r="A54" s="46" t="s">
        <v>194</v>
      </c>
      <c r="B54" s="82">
        <f t="shared" ref="B54:J54" si="9">SUM(B32:B53)</f>
        <v>392716</v>
      </c>
      <c r="C54" s="82">
        <f t="shared" si="9"/>
        <v>425609</v>
      </c>
      <c r="D54" s="101">
        <f t="shared" si="9"/>
        <v>818325</v>
      </c>
      <c r="E54" s="82">
        <f t="shared" si="9"/>
        <v>312446</v>
      </c>
      <c r="F54" s="82">
        <f t="shared" si="9"/>
        <v>324538</v>
      </c>
      <c r="G54" s="119">
        <f t="shared" si="9"/>
        <v>636984</v>
      </c>
      <c r="H54" s="82">
        <f t="shared" si="9"/>
        <v>366711</v>
      </c>
      <c r="I54" s="82">
        <f t="shared" si="9"/>
        <v>369243</v>
      </c>
      <c r="J54" s="119">
        <f t="shared" si="9"/>
        <v>735954</v>
      </c>
      <c r="K54" s="102"/>
      <c r="L54" s="102"/>
    </row>
    <row r="55" spans="1:17" s="10" customFormat="1" ht="23.25" customHeight="1">
      <c r="A55" s="38" t="s">
        <v>223</v>
      </c>
      <c r="B55" s="8"/>
      <c r="C55" s="8"/>
      <c r="D55" s="8"/>
      <c r="E55" s="9"/>
      <c r="F55" s="9"/>
      <c r="G55" s="9"/>
      <c r="H55" s="8"/>
      <c r="I55" s="8"/>
      <c r="J55" s="8"/>
    </row>
    <row r="56" spans="1:17" s="10" customFormat="1" ht="21">
      <c r="A56" s="38" t="s">
        <v>115</v>
      </c>
      <c r="B56" s="11"/>
      <c r="C56" s="11"/>
      <c r="D56" s="11"/>
      <c r="E56" s="12"/>
      <c r="F56" s="12"/>
      <c r="G56" s="12"/>
      <c r="H56" s="12"/>
      <c r="I56" s="12"/>
      <c r="J56" s="12"/>
    </row>
    <row r="57" spans="1:17" s="13" customFormat="1" ht="22.5" customHeight="1">
      <c r="A57" s="13" t="s">
        <v>242</v>
      </c>
    </row>
    <row r="58" spans="1:17" ht="18.75" customHeight="1">
      <c r="B58" s="122"/>
      <c r="C58" s="152" t="s">
        <v>72</v>
      </c>
      <c r="D58" s="124"/>
      <c r="E58" s="125"/>
      <c r="F58" s="153" t="s">
        <v>53</v>
      </c>
      <c r="G58" s="127"/>
      <c r="H58" s="128"/>
      <c r="I58" s="154" t="s">
        <v>75</v>
      </c>
      <c r="J58" s="130"/>
    </row>
    <row r="59" spans="1:17" ht="18.75" customHeight="1">
      <c r="A59" s="46" t="s">
        <v>172</v>
      </c>
      <c r="B59" s="131" t="s">
        <v>74</v>
      </c>
      <c r="C59" s="131" t="s">
        <v>80</v>
      </c>
      <c r="D59" s="131" t="s">
        <v>78</v>
      </c>
      <c r="E59" s="132" t="s">
        <v>74</v>
      </c>
      <c r="F59" s="132" t="s">
        <v>80</v>
      </c>
      <c r="G59" s="132" t="s">
        <v>78</v>
      </c>
      <c r="H59" s="133" t="s">
        <v>74</v>
      </c>
      <c r="I59" s="133" t="s">
        <v>80</v>
      </c>
      <c r="J59" s="133" t="s">
        <v>78</v>
      </c>
    </row>
    <row r="60" spans="1:17" ht="18.75" customHeight="1">
      <c r="A60" s="46">
        <v>0</v>
      </c>
      <c r="B60" s="82">
        <v>612</v>
      </c>
      <c r="C60" s="82">
        <v>562</v>
      </c>
      <c r="D60" s="99">
        <f>B60+C60</f>
        <v>1174</v>
      </c>
      <c r="E60" s="82">
        <v>854</v>
      </c>
      <c r="F60" s="82">
        <v>793</v>
      </c>
      <c r="G60" s="134">
        <f>E60+F60</f>
        <v>1647</v>
      </c>
      <c r="H60" s="82">
        <v>1039</v>
      </c>
      <c r="I60" s="82">
        <v>927</v>
      </c>
      <c r="J60" s="135">
        <f>H60+I60</f>
        <v>1966</v>
      </c>
      <c r="K60" s="102"/>
      <c r="L60" s="102"/>
      <c r="M60" s="102"/>
      <c r="N60" s="121"/>
      <c r="O60" s="121"/>
      <c r="P60" s="102"/>
      <c r="Q60" s="102"/>
    </row>
    <row r="61" spans="1:17" ht="18.75" customHeight="1">
      <c r="A61" s="59" t="s">
        <v>173</v>
      </c>
      <c r="B61" s="82">
        <v>3082</v>
      </c>
      <c r="C61" s="82">
        <v>2836</v>
      </c>
      <c r="D61" s="99">
        <f t="shared" ref="D61:D81" si="10">B61+C61</f>
        <v>5918</v>
      </c>
      <c r="E61" s="82">
        <v>4182</v>
      </c>
      <c r="F61" s="82">
        <v>3942</v>
      </c>
      <c r="G61" s="134">
        <f t="shared" ref="G61:G81" si="11">E61+F61</f>
        <v>8124</v>
      </c>
      <c r="H61" s="82">
        <v>4660</v>
      </c>
      <c r="I61" s="82">
        <v>4317</v>
      </c>
      <c r="J61" s="135">
        <f t="shared" ref="J61:J81" si="12">H61+I61</f>
        <v>8977</v>
      </c>
      <c r="K61" s="102"/>
      <c r="L61" s="102"/>
      <c r="M61" s="102"/>
      <c r="N61" s="121"/>
      <c r="O61" s="121"/>
      <c r="P61" s="102"/>
      <c r="Q61" s="102"/>
    </row>
    <row r="62" spans="1:17" ht="18.75" customHeight="1">
      <c r="A62" s="61" t="s">
        <v>174</v>
      </c>
      <c r="B62" s="82">
        <v>4817</v>
      </c>
      <c r="C62" s="82">
        <v>4347</v>
      </c>
      <c r="D62" s="99">
        <f t="shared" si="10"/>
        <v>9164</v>
      </c>
      <c r="E62" s="82">
        <v>6604</v>
      </c>
      <c r="F62" s="82">
        <v>6238</v>
      </c>
      <c r="G62" s="134">
        <f t="shared" si="11"/>
        <v>12842</v>
      </c>
      <c r="H62" s="82">
        <v>6859</v>
      </c>
      <c r="I62" s="82">
        <v>6230</v>
      </c>
      <c r="J62" s="135">
        <f t="shared" si="12"/>
        <v>13089</v>
      </c>
      <c r="K62" s="102"/>
      <c r="L62" s="102"/>
      <c r="M62" s="102"/>
      <c r="N62" s="121"/>
      <c r="O62" s="121"/>
      <c r="P62" s="102"/>
      <c r="Q62" s="102"/>
    </row>
    <row r="63" spans="1:17" ht="18.75" customHeight="1">
      <c r="A63" s="46" t="s">
        <v>175</v>
      </c>
      <c r="B63" s="82">
        <v>5582</v>
      </c>
      <c r="C63" s="82">
        <v>5274</v>
      </c>
      <c r="D63" s="99">
        <f t="shared" si="10"/>
        <v>10856</v>
      </c>
      <c r="E63" s="82">
        <v>7654</v>
      </c>
      <c r="F63" s="82">
        <v>7299</v>
      </c>
      <c r="G63" s="134">
        <f t="shared" si="11"/>
        <v>14953</v>
      </c>
      <c r="H63" s="82">
        <v>7595</v>
      </c>
      <c r="I63" s="82">
        <v>7011</v>
      </c>
      <c r="J63" s="135">
        <f t="shared" si="12"/>
        <v>14606</v>
      </c>
      <c r="K63" s="102"/>
      <c r="L63" s="102"/>
      <c r="M63" s="102"/>
      <c r="N63" s="121"/>
      <c r="O63" s="121"/>
      <c r="P63" s="102"/>
      <c r="Q63" s="102"/>
    </row>
    <row r="64" spans="1:17" ht="18.75" customHeight="1">
      <c r="A64" s="46" t="s">
        <v>176</v>
      </c>
      <c r="B64" s="82">
        <v>5640</v>
      </c>
      <c r="C64" s="82">
        <v>5477</v>
      </c>
      <c r="D64" s="99">
        <f t="shared" si="10"/>
        <v>11117</v>
      </c>
      <c r="E64" s="82">
        <v>8053</v>
      </c>
      <c r="F64" s="82">
        <v>7441</v>
      </c>
      <c r="G64" s="134">
        <f t="shared" si="11"/>
        <v>15494</v>
      </c>
      <c r="H64" s="82">
        <v>9409</v>
      </c>
      <c r="I64" s="82">
        <v>7328</v>
      </c>
      <c r="J64" s="135">
        <f t="shared" si="12"/>
        <v>16737</v>
      </c>
      <c r="K64" s="102"/>
      <c r="L64" s="102"/>
      <c r="M64" s="102"/>
      <c r="N64" s="121"/>
      <c r="O64" s="121"/>
      <c r="P64" s="102"/>
      <c r="Q64" s="102"/>
    </row>
    <row r="65" spans="1:17" ht="18.75" customHeight="1">
      <c r="A65" s="46" t="s">
        <v>177</v>
      </c>
      <c r="B65" s="82">
        <v>5624</v>
      </c>
      <c r="C65" s="82">
        <v>5680</v>
      </c>
      <c r="D65" s="99">
        <f t="shared" si="10"/>
        <v>11304</v>
      </c>
      <c r="E65" s="82">
        <v>7865</v>
      </c>
      <c r="F65" s="82">
        <v>7982</v>
      </c>
      <c r="G65" s="134">
        <f t="shared" si="11"/>
        <v>15847</v>
      </c>
      <c r="H65" s="82">
        <v>9443</v>
      </c>
      <c r="I65" s="82">
        <v>7524</v>
      </c>
      <c r="J65" s="135">
        <f t="shared" si="12"/>
        <v>16967</v>
      </c>
      <c r="K65" s="102"/>
      <c r="L65" s="102"/>
      <c r="M65" s="102"/>
      <c r="N65" s="121"/>
      <c r="O65" s="121"/>
      <c r="P65" s="102"/>
      <c r="Q65" s="102"/>
    </row>
    <row r="66" spans="1:17" ht="18.75" customHeight="1">
      <c r="A66" s="46" t="s">
        <v>178</v>
      </c>
      <c r="B66" s="82">
        <v>6874</v>
      </c>
      <c r="C66" s="82">
        <v>6496</v>
      </c>
      <c r="D66" s="99">
        <f t="shared" si="10"/>
        <v>13370</v>
      </c>
      <c r="E66" s="82">
        <v>9589</v>
      </c>
      <c r="F66" s="82">
        <v>9321</v>
      </c>
      <c r="G66" s="134">
        <f t="shared" si="11"/>
        <v>18910</v>
      </c>
      <c r="H66" s="82">
        <v>9579</v>
      </c>
      <c r="I66" s="82">
        <v>8908</v>
      </c>
      <c r="J66" s="135">
        <f t="shared" si="12"/>
        <v>18487</v>
      </c>
      <c r="K66" s="102"/>
      <c r="L66" s="102"/>
      <c r="M66" s="102"/>
      <c r="N66" s="121"/>
      <c r="O66" s="121"/>
      <c r="P66" s="102"/>
      <c r="Q66" s="102"/>
    </row>
    <row r="67" spans="1:17" ht="18.75" customHeight="1">
      <c r="A67" s="46" t="s">
        <v>179</v>
      </c>
      <c r="B67" s="82">
        <v>6646</v>
      </c>
      <c r="C67" s="82">
        <v>6464</v>
      </c>
      <c r="D67" s="99">
        <f t="shared" si="10"/>
        <v>13110</v>
      </c>
      <c r="E67" s="82">
        <v>9184</v>
      </c>
      <c r="F67" s="82">
        <v>8768</v>
      </c>
      <c r="G67" s="134">
        <f t="shared" si="11"/>
        <v>17952</v>
      </c>
      <c r="H67" s="82">
        <v>8981</v>
      </c>
      <c r="I67" s="82">
        <v>8539</v>
      </c>
      <c r="J67" s="135">
        <f t="shared" si="12"/>
        <v>17520</v>
      </c>
      <c r="K67" s="102"/>
      <c r="L67" s="102"/>
      <c r="M67" s="102"/>
      <c r="N67" s="121"/>
      <c r="O67" s="121"/>
      <c r="P67" s="102"/>
      <c r="Q67" s="102"/>
    </row>
    <row r="68" spans="1:17" ht="18.75" customHeight="1">
      <c r="A68" s="46" t="s">
        <v>180</v>
      </c>
      <c r="B68" s="82">
        <v>7022</v>
      </c>
      <c r="C68" s="82">
        <v>6793</v>
      </c>
      <c r="D68" s="99">
        <f t="shared" si="10"/>
        <v>13815</v>
      </c>
      <c r="E68" s="82">
        <v>9568</v>
      </c>
      <c r="F68" s="82">
        <v>9125</v>
      </c>
      <c r="G68" s="134">
        <f t="shared" si="11"/>
        <v>18693</v>
      </c>
      <c r="H68" s="82">
        <v>8955</v>
      </c>
      <c r="I68" s="82">
        <v>8628</v>
      </c>
      <c r="J68" s="135">
        <f t="shared" si="12"/>
        <v>17583</v>
      </c>
      <c r="K68" s="102"/>
      <c r="L68" s="102"/>
      <c r="M68" s="102"/>
      <c r="N68" s="121"/>
      <c r="O68" s="121"/>
      <c r="P68" s="102"/>
      <c r="Q68" s="102"/>
    </row>
    <row r="69" spans="1:17" ht="18.75" customHeight="1">
      <c r="A69" s="46" t="s">
        <v>181</v>
      </c>
      <c r="B69" s="82">
        <v>7362</v>
      </c>
      <c r="C69" s="82">
        <v>7247</v>
      </c>
      <c r="D69" s="99">
        <f t="shared" si="10"/>
        <v>14609</v>
      </c>
      <c r="E69" s="82">
        <v>9924</v>
      </c>
      <c r="F69" s="82">
        <v>9992</v>
      </c>
      <c r="G69" s="134">
        <f t="shared" si="11"/>
        <v>19916</v>
      </c>
      <c r="H69" s="82">
        <v>9394</v>
      </c>
      <c r="I69" s="82">
        <v>9315</v>
      </c>
      <c r="J69" s="135">
        <f t="shared" si="12"/>
        <v>18709</v>
      </c>
      <c r="K69" s="102"/>
      <c r="L69" s="102"/>
      <c r="M69" s="102"/>
      <c r="N69" s="121"/>
      <c r="O69" s="121"/>
      <c r="P69" s="102"/>
      <c r="Q69" s="102"/>
    </row>
    <row r="70" spans="1:17" ht="18.75" customHeight="1">
      <c r="A70" s="46" t="s">
        <v>182</v>
      </c>
      <c r="B70" s="82">
        <v>6967</v>
      </c>
      <c r="C70" s="82">
        <v>7325</v>
      </c>
      <c r="D70" s="99">
        <f t="shared" si="10"/>
        <v>14292</v>
      </c>
      <c r="E70" s="82">
        <v>9724</v>
      </c>
      <c r="F70" s="82">
        <v>10243</v>
      </c>
      <c r="G70" s="134">
        <f t="shared" si="11"/>
        <v>19967</v>
      </c>
      <c r="H70" s="82">
        <v>9330</v>
      </c>
      <c r="I70" s="82">
        <v>9552</v>
      </c>
      <c r="J70" s="135">
        <f t="shared" si="12"/>
        <v>18882</v>
      </c>
      <c r="K70" s="102"/>
      <c r="L70" s="102"/>
      <c r="M70" s="102"/>
      <c r="N70" s="121"/>
      <c r="O70" s="121"/>
      <c r="P70" s="102"/>
      <c r="Q70" s="102"/>
    </row>
    <row r="71" spans="1:17" ht="18.75" customHeight="1">
      <c r="A71" s="46" t="s">
        <v>183</v>
      </c>
      <c r="B71" s="82">
        <v>7056</v>
      </c>
      <c r="C71" s="82">
        <v>8303</v>
      </c>
      <c r="D71" s="99">
        <f t="shared" si="10"/>
        <v>15359</v>
      </c>
      <c r="E71" s="82">
        <v>9965</v>
      </c>
      <c r="F71" s="82">
        <v>11093</v>
      </c>
      <c r="G71" s="134">
        <f t="shared" si="11"/>
        <v>21058</v>
      </c>
      <c r="H71" s="82">
        <v>9458</v>
      </c>
      <c r="I71" s="82">
        <v>10497</v>
      </c>
      <c r="J71" s="135">
        <f t="shared" si="12"/>
        <v>19955</v>
      </c>
      <c r="K71" s="102"/>
      <c r="L71" s="102"/>
      <c r="M71" s="102"/>
      <c r="N71" s="121"/>
      <c r="O71" s="121"/>
      <c r="P71" s="102"/>
      <c r="Q71" s="102"/>
    </row>
    <row r="72" spans="1:17" ht="18.75" customHeight="1">
      <c r="A72" s="46" t="s">
        <v>184</v>
      </c>
      <c r="B72" s="82">
        <v>7644</v>
      </c>
      <c r="C72" s="82">
        <v>9451</v>
      </c>
      <c r="D72" s="99">
        <f t="shared" si="10"/>
        <v>17095</v>
      </c>
      <c r="E72" s="82">
        <v>10356</v>
      </c>
      <c r="F72" s="82">
        <v>12412</v>
      </c>
      <c r="G72" s="134">
        <f t="shared" si="11"/>
        <v>22768</v>
      </c>
      <c r="H72" s="82">
        <v>9314</v>
      </c>
      <c r="I72" s="82">
        <v>10816</v>
      </c>
      <c r="J72" s="135">
        <f t="shared" si="12"/>
        <v>20130</v>
      </c>
      <c r="K72" s="102"/>
      <c r="L72" s="102"/>
      <c r="M72" s="102"/>
      <c r="N72" s="121"/>
      <c r="O72" s="121"/>
      <c r="P72" s="102"/>
      <c r="Q72" s="102"/>
    </row>
    <row r="73" spans="1:17" ht="18.75" customHeight="1">
      <c r="A73" s="46" t="s">
        <v>185</v>
      </c>
      <c r="B73" s="82">
        <v>6814</v>
      </c>
      <c r="C73" s="82">
        <v>8743</v>
      </c>
      <c r="D73" s="99">
        <f t="shared" si="10"/>
        <v>15557</v>
      </c>
      <c r="E73" s="82">
        <v>8747</v>
      </c>
      <c r="F73" s="82">
        <v>10853</v>
      </c>
      <c r="G73" s="134">
        <f t="shared" si="11"/>
        <v>19600</v>
      </c>
      <c r="H73" s="82">
        <v>7808</v>
      </c>
      <c r="I73" s="82">
        <v>9079</v>
      </c>
      <c r="J73" s="135">
        <f t="shared" si="12"/>
        <v>16887</v>
      </c>
      <c r="K73" s="102"/>
      <c r="L73" s="102"/>
      <c r="M73" s="102"/>
      <c r="N73" s="121"/>
      <c r="O73" s="121"/>
      <c r="P73" s="102"/>
      <c r="Q73" s="102"/>
    </row>
    <row r="74" spans="1:17" ht="18.75" customHeight="1">
      <c r="A74" s="46" t="s">
        <v>186</v>
      </c>
      <c r="B74" s="82">
        <v>5121</v>
      </c>
      <c r="C74" s="82">
        <v>6903</v>
      </c>
      <c r="D74" s="99">
        <f t="shared" si="10"/>
        <v>12024</v>
      </c>
      <c r="E74" s="82">
        <v>6444</v>
      </c>
      <c r="F74" s="82">
        <v>8540</v>
      </c>
      <c r="G74" s="134">
        <f t="shared" si="11"/>
        <v>14984</v>
      </c>
      <c r="H74" s="82">
        <v>5704</v>
      </c>
      <c r="I74" s="82">
        <v>6881</v>
      </c>
      <c r="J74" s="135">
        <f t="shared" si="12"/>
        <v>12585</v>
      </c>
      <c r="K74" s="102"/>
      <c r="L74" s="102"/>
      <c r="M74" s="102"/>
      <c r="N74" s="121"/>
      <c r="O74" s="121"/>
      <c r="P74" s="102"/>
      <c r="Q74" s="102"/>
    </row>
    <row r="75" spans="1:17" ht="18.75" customHeight="1">
      <c r="A75" s="46" t="s">
        <v>187</v>
      </c>
      <c r="B75" s="82">
        <v>4084</v>
      </c>
      <c r="C75" s="82">
        <v>5797</v>
      </c>
      <c r="D75" s="99">
        <f t="shared" si="10"/>
        <v>9881</v>
      </c>
      <c r="E75" s="82">
        <v>5085</v>
      </c>
      <c r="F75" s="82">
        <v>7100</v>
      </c>
      <c r="G75" s="134">
        <f t="shared" si="11"/>
        <v>12185</v>
      </c>
      <c r="H75" s="82">
        <v>4266</v>
      </c>
      <c r="I75" s="82">
        <v>5689</v>
      </c>
      <c r="J75" s="135">
        <f t="shared" si="12"/>
        <v>9955</v>
      </c>
      <c r="K75" s="102"/>
      <c r="L75" s="102"/>
      <c r="M75" s="102"/>
      <c r="N75" s="121"/>
      <c r="O75" s="121"/>
      <c r="P75" s="102"/>
      <c r="Q75" s="102"/>
    </row>
    <row r="76" spans="1:17" ht="18.75" customHeight="1">
      <c r="A76" s="46" t="s">
        <v>188</v>
      </c>
      <c r="B76" s="82">
        <v>2504</v>
      </c>
      <c r="C76" s="82">
        <v>3608</v>
      </c>
      <c r="D76" s="99">
        <f t="shared" si="10"/>
        <v>6112</v>
      </c>
      <c r="E76" s="82">
        <v>2925</v>
      </c>
      <c r="F76" s="82">
        <v>4363</v>
      </c>
      <c r="G76" s="134">
        <f t="shared" si="11"/>
        <v>7288</v>
      </c>
      <c r="H76" s="82">
        <v>2638</v>
      </c>
      <c r="I76" s="82">
        <v>3858</v>
      </c>
      <c r="J76" s="135">
        <f t="shared" si="12"/>
        <v>6496</v>
      </c>
      <c r="K76" s="102"/>
      <c r="L76" s="102"/>
      <c r="M76" s="102"/>
      <c r="N76" s="121"/>
      <c r="O76" s="121"/>
      <c r="P76" s="102"/>
      <c r="Q76" s="102"/>
    </row>
    <row r="77" spans="1:17" ht="18.75" customHeight="1">
      <c r="A77" s="46" t="s">
        <v>189</v>
      </c>
      <c r="B77" s="82">
        <v>1722</v>
      </c>
      <c r="C77" s="82">
        <v>2828</v>
      </c>
      <c r="D77" s="99">
        <f t="shared" si="10"/>
        <v>4550</v>
      </c>
      <c r="E77" s="82">
        <v>2071</v>
      </c>
      <c r="F77" s="82">
        <v>3607</v>
      </c>
      <c r="G77" s="134">
        <f t="shared" si="11"/>
        <v>5678</v>
      </c>
      <c r="H77" s="82">
        <v>1917</v>
      </c>
      <c r="I77" s="82">
        <v>2898</v>
      </c>
      <c r="J77" s="135">
        <f t="shared" si="12"/>
        <v>4815</v>
      </c>
      <c r="K77" s="102"/>
      <c r="L77" s="102"/>
      <c r="M77" s="102"/>
      <c r="N77" s="121"/>
      <c r="O77" s="121"/>
      <c r="P77" s="102"/>
      <c r="Q77" s="102"/>
    </row>
    <row r="78" spans="1:17" ht="18.75" customHeight="1">
      <c r="A78" s="46" t="s">
        <v>190</v>
      </c>
      <c r="B78" s="82">
        <v>1012</v>
      </c>
      <c r="C78" s="82">
        <v>1748</v>
      </c>
      <c r="D78" s="99">
        <f t="shared" si="10"/>
        <v>2760</v>
      </c>
      <c r="E78" s="82">
        <v>1292</v>
      </c>
      <c r="F78" s="82">
        <v>2247</v>
      </c>
      <c r="G78" s="134">
        <f t="shared" si="11"/>
        <v>3539</v>
      </c>
      <c r="H78" s="82">
        <v>1084</v>
      </c>
      <c r="I78" s="82">
        <v>1850</v>
      </c>
      <c r="J78" s="135">
        <f t="shared" si="12"/>
        <v>2934</v>
      </c>
      <c r="K78" s="102"/>
      <c r="L78" s="102"/>
      <c r="M78" s="102"/>
      <c r="N78" s="121"/>
      <c r="O78" s="121"/>
      <c r="P78" s="102"/>
      <c r="Q78" s="102"/>
    </row>
    <row r="79" spans="1:17" ht="18.75" customHeight="1">
      <c r="A79" s="46" t="s">
        <v>191</v>
      </c>
      <c r="B79" s="82">
        <v>309</v>
      </c>
      <c r="C79" s="82">
        <v>702</v>
      </c>
      <c r="D79" s="99">
        <f t="shared" si="10"/>
        <v>1011</v>
      </c>
      <c r="E79" s="82">
        <v>428</v>
      </c>
      <c r="F79" s="82">
        <v>936</v>
      </c>
      <c r="G79" s="134">
        <f t="shared" si="11"/>
        <v>1364</v>
      </c>
      <c r="H79" s="82">
        <v>425</v>
      </c>
      <c r="I79" s="82">
        <v>808</v>
      </c>
      <c r="J79" s="135">
        <f t="shared" si="12"/>
        <v>1233</v>
      </c>
      <c r="K79" s="102"/>
      <c r="L79" s="102"/>
      <c r="M79" s="102"/>
      <c r="N79" s="121"/>
      <c r="O79" s="121"/>
      <c r="P79" s="102"/>
      <c r="Q79" s="102"/>
    </row>
    <row r="80" spans="1:17" ht="18.75" customHeight="1">
      <c r="A80" s="46" t="s">
        <v>192</v>
      </c>
      <c r="B80" s="82">
        <v>85</v>
      </c>
      <c r="C80" s="82">
        <v>161</v>
      </c>
      <c r="D80" s="99">
        <f t="shared" si="10"/>
        <v>246</v>
      </c>
      <c r="E80" s="82">
        <v>117</v>
      </c>
      <c r="F80" s="82">
        <v>244</v>
      </c>
      <c r="G80" s="134">
        <f t="shared" si="11"/>
        <v>361</v>
      </c>
      <c r="H80" s="82">
        <v>145</v>
      </c>
      <c r="I80" s="82">
        <v>226</v>
      </c>
      <c r="J80" s="135">
        <f t="shared" si="12"/>
        <v>371</v>
      </c>
      <c r="K80" s="102"/>
      <c r="L80" s="102"/>
      <c r="M80" s="102"/>
      <c r="N80" s="121"/>
      <c r="O80" s="121"/>
      <c r="P80" s="102"/>
      <c r="Q80" s="102"/>
    </row>
    <row r="81" spans="1:17" ht="18.75" customHeight="1">
      <c r="A81" s="46" t="s">
        <v>193</v>
      </c>
      <c r="B81" s="82">
        <v>11</v>
      </c>
      <c r="C81" s="82">
        <v>33</v>
      </c>
      <c r="D81" s="99">
        <f t="shared" si="10"/>
        <v>44</v>
      </c>
      <c r="E81" s="82">
        <v>31</v>
      </c>
      <c r="F81" s="82">
        <v>58</v>
      </c>
      <c r="G81" s="134">
        <f t="shared" si="11"/>
        <v>89</v>
      </c>
      <c r="H81" s="82">
        <v>52</v>
      </c>
      <c r="I81" s="82">
        <v>65</v>
      </c>
      <c r="J81" s="135">
        <f t="shared" si="12"/>
        <v>117</v>
      </c>
      <c r="K81" s="102"/>
      <c r="L81" s="102"/>
      <c r="M81" s="102"/>
      <c r="N81" s="121"/>
      <c r="O81" s="121"/>
      <c r="P81" s="102"/>
      <c r="Q81" s="102"/>
    </row>
    <row r="82" spans="1:17" ht="18.75" customHeight="1">
      <c r="A82" s="46" t="s">
        <v>194</v>
      </c>
      <c r="B82" s="82">
        <f t="shared" ref="B82:J82" si="13">SUM(B60:B81)</f>
        <v>96590</v>
      </c>
      <c r="C82" s="82">
        <f t="shared" si="13"/>
        <v>106778</v>
      </c>
      <c r="D82" s="119">
        <f t="shared" si="13"/>
        <v>203368</v>
      </c>
      <c r="E82" s="82">
        <f t="shared" si="13"/>
        <v>130662</v>
      </c>
      <c r="F82" s="82">
        <f t="shared" si="13"/>
        <v>142597</v>
      </c>
      <c r="G82" s="134">
        <f t="shared" si="13"/>
        <v>273259</v>
      </c>
      <c r="H82" s="82">
        <f t="shared" si="13"/>
        <v>128055</v>
      </c>
      <c r="I82" s="82">
        <f t="shared" si="13"/>
        <v>130946</v>
      </c>
      <c r="J82" s="134">
        <f t="shared" si="13"/>
        <v>259001</v>
      </c>
      <c r="K82" s="102"/>
      <c r="L82" s="102"/>
    </row>
    <row r="83" spans="1:17" s="10" customFormat="1" ht="23.25" customHeight="1">
      <c r="A83" s="38" t="s">
        <v>223</v>
      </c>
      <c r="B83" s="8"/>
      <c r="C83" s="8"/>
      <c r="D83" s="8"/>
      <c r="E83" s="9"/>
      <c r="F83" s="9"/>
      <c r="G83" s="9"/>
      <c r="H83" s="8"/>
      <c r="I83" s="8"/>
      <c r="J83" s="8"/>
    </row>
    <row r="84" spans="1:17" s="10" customFormat="1" ht="21">
      <c r="A84" s="38" t="s">
        <v>211</v>
      </c>
      <c r="B84" s="11"/>
      <c r="C84" s="11"/>
      <c r="D84" s="11"/>
      <c r="E84" s="12"/>
      <c r="F84" s="12"/>
      <c r="G84" s="12"/>
      <c r="H84" s="12"/>
      <c r="I84" s="12"/>
      <c r="J84" s="12"/>
    </row>
  </sheetData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รวมประเทศ</vt:lpstr>
      <vt:lpstr>รวมภาค</vt:lpstr>
      <vt:lpstr>ประชากรกลางปี 2565 รายจังหวัด</vt:lpstr>
      <vt:lpstr>แยกภาค</vt:lpstr>
      <vt:lpstr>รวมเขต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  <vt:lpstr>เขต10</vt:lpstr>
      <vt:lpstr>เขต11</vt:lpstr>
      <vt:lpstr>เขต12</vt:lpstr>
      <vt:lpstr>กทม</vt:lpstr>
      <vt:lpstr>กทม!Print_Area</vt:lpstr>
      <vt:lpstr>เขต1!Print_Area</vt:lpstr>
      <vt:lpstr>'ประชากรกลางปี 2565 รายจังหวัด'!Print_Area</vt:lpstr>
      <vt:lpstr>รวมเขต!Print_Area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Level51pc</cp:lastModifiedBy>
  <cp:lastPrinted>2023-01-25T07:48:13Z</cp:lastPrinted>
  <dcterms:created xsi:type="dcterms:W3CDTF">2017-05-08T17:45:45Z</dcterms:created>
  <dcterms:modified xsi:type="dcterms:W3CDTF">2023-01-30T08:15:47Z</dcterms:modified>
</cp:coreProperties>
</file>